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<sst xmlns="http://schemas.openxmlformats.org/spreadsheetml/2006/main" count="664" uniqueCount="455">
  <si>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</si>
  <si>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</si>
  <si>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</si>
  <si>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п.8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</si>
  <si>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Субвенции на выплату ежегодного пособия на ребенка школьного возраста</t>
  </si>
  <si>
    <t>Субвенции на ежемесячное пособие семьям, имеющим детей, в которых родители инвалиды</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</si>
  <si>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</si>
  <si>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доставку и пересылку  пособий, компенсаций, доплат семьям, имеющим детей</t>
  </si>
  <si>
    <t>2 02 03024 05 1100 151</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</si>
  <si>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</si>
  <si>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социальное пособие на погребение</t>
  </si>
  <si>
    <t>Субвенции на доставку и пересылку социального пособия на погребение</t>
  </si>
  <si>
    <t xml:space="preserve">2 02 03024 05 1300 151 </t>
  </si>
  <si>
    <t xml:space="preserve">2 02 03024 05 4701 151 </t>
  </si>
  <si>
    <t>Субвенции на реализацию Закона края от 21 декабря 2010года № 11-5564 "О наделении органов местного самоуправления государственными полномочиями в области архивного дела"</t>
  </si>
  <si>
    <t>2 02 03024 05 1400 151</t>
  </si>
  <si>
    <t>Субвенции на реализацию Закона края от 20 декабря 2007 года № 4-1092 "О наделении органов местного самоуправления муниципальных районов государственными полномочиями по назначению и выплате ежемесячной компенсационной выплаты родителю ( 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</si>
  <si>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 Субвенции на компенсационные  выплаты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группах кратковременного пребывания дошкольныхобразовательных учреждений</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</si>
  <si>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Красноярского края, в соответствии с п.13 ст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</si>
  <si>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2 02 03029 05 9000 151 </t>
  </si>
  <si>
    <t>1 09 07033 05 0000 110</t>
  </si>
  <si>
    <t>Субсидии  на компенсацию (возмещение расходов по компенсации) выпадающих доходов организаций жилищно-коммунального комплекса края</t>
  </si>
  <si>
    <t>2 02 03024 05 8800 151</t>
  </si>
  <si>
    <t>2 02 03029 05 0000 151</t>
  </si>
  <si>
    <t>2 02 03024 05 6500 151</t>
  </si>
  <si>
    <t>1 09 07000 00 0000 110</t>
  </si>
  <si>
    <t>1 09 00000 00 0000 110</t>
  </si>
  <si>
    <t>Прочие налоги и сборы (по отмененным местным налогам и сборам)</t>
  </si>
  <si>
    <t xml:space="preserve">Целевые сборы с граждан и предприятий, учреждений, организаций на содердание милиции, на благоустройство территорий, на нужды образования и другие цели, мобилизуемые на территориях муниципальных районов </t>
  </si>
  <si>
    <t>1 09 07053 05 0000 110</t>
  </si>
  <si>
    <t>Прочие местные налоги и сборы, мобилизуемые на территориях муниципальных районов</t>
  </si>
  <si>
    <t>Задолженность и перерасчеты по отмененным налогам, сборам и иным обязательным платежам</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</si>
  <si>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</si>
  <si>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</si>
  <si>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</si>
  <si>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</si>
  <si>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</si>
  <si>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</si>
  <si>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</si>
  <si>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</si>
  <si>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</si>
  <si>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</si>
  <si>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</si>
  <si>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</si>
  <si>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</si>
  <si>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</si>
  <si>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</si>
  <si>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</si>
  <si>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от продажи земельных участков, находящихся в собственности муниципальных районов</t>
  </si>
  <si>
    <t>1 16 33050 05 0000 140</t>
  </si>
  <si>
    <t>Денежные взыскания (штрафы) за нарушение законодательства РФ о размещении заказов на поставки товаров, выполнение работ, оказание услуг для нужд муниципальных районов</t>
  </si>
  <si>
    <t>Доходы районного бюджета на 2013 год и плановый период 2014-2015 годы</t>
  </si>
  <si>
    <t>Ежемесячные денежные выплаты ветеранам труда края, пенсионерам, родителям и вдовам(вдовцам) военнослужащих,являющимся получателями пенсии по государственному пенсионному обеспечению</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</si>
  <si>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</si>
  <si>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</si>
  <si>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 наделении органов местного самоуправления муниципальных районов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t>
  </si>
  <si>
    <t>Субвенции на реализацию Закона края  "О наделении органов местного самоуправления муниципальных районов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</si>
  <si>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</si>
  <si>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</si>
  <si>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</si>
  <si>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</si>
  <si>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доходы от оказания платных услуг(работ) получателями средств бюджетов муниципальных районов</t>
  </si>
  <si>
    <t>670</t>
  </si>
  <si>
    <t>760</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</si>
  <si>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</si>
  <si>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</si>
  <si>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оплату расходов по доставке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</si>
  <si>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на ежемесячное пособие на ребенка</t>
  </si>
  <si>
    <t>Субвенции на оплату расходов по доставке и пересылке ежемесячного пособия на ребенка</t>
  </si>
  <si>
    <t xml:space="preserve">Субвенции на предоставление денежных выплат  педагогическим работникам </t>
  </si>
  <si>
    <t xml:space="preserve">Субвенции на оплату расходов по доставке и пересылке денежных выплат </t>
  </si>
  <si>
    <t xml:space="preserve"> Субвенции на доставку компенсационных  выплат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</si>
  <si>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2 02 03024 05 1600 151</t>
  </si>
  <si>
    <t>1 01 02020 01 0000 110</t>
  </si>
  <si>
    <t>2 07 05020 05 0000 180</t>
  </si>
  <si>
    <t>2 02 02999 05 5001 151</t>
  </si>
  <si>
    <t>Субсидии на приобретение и установку противопожарного оборудования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</si>
  <si>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</si>
  <si>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</si>
  <si>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физическими лицами получателям средств бюджетов муниципальных районов</t>
  </si>
  <si>
    <t>2 02 02999 05 5002 151</t>
  </si>
  <si>
    <t>Субсидии на обеспечение первичных мер пожарной безопасности</t>
  </si>
  <si>
    <t>2 02 02999 05 5003 151</t>
  </si>
  <si>
    <t>Субсидии на прокладку минерализованных полос и уход за ними</t>
  </si>
  <si>
    <t>2 02 02999 05 9106 151</t>
  </si>
  <si>
    <t>Субсидии на содержание автомобильных дорог общего пользования местного значения</t>
  </si>
  <si>
    <t>2 02 02999 05 5501 151</t>
  </si>
  <si>
    <t>Субсидии на долгосрочную целевую программу "О территориальном планировании, градостроительном зонировании и документации по планировке территории Красноярского края" на 2012-2014 годы</t>
  </si>
  <si>
    <t>2 02 02999 05 6201 151</t>
  </si>
  <si>
    <t>Субсидии на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</si>
  <si>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</si>
  <si>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</si>
  <si>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</si>
  <si>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2 02 03020 05 0904 151</t>
  </si>
  <si>
    <t>Субвенции на ежемесячную денежную выплату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 11 группы инвалидности</t>
  </si>
  <si>
    <t>2 02 03024 05 5301 151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</si>
  <si>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t>
  </si>
  <si>
    <t>2 02 02999 05 1903 151</t>
  </si>
  <si>
    <t>Субсидии на комплектование фондов муниципальных библиотек края</t>
  </si>
  <si>
    <t>2 19 00000 00 0000 000</t>
  </si>
  <si>
    <t>Возврат остатков субсидий,субвенций и иных межбюджетных трансфертов, имеющих целевое назначение прошлых лет из бюджетов муниципальных районов</t>
  </si>
  <si>
    <t>2 19 05000 05 0000 151</t>
  </si>
  <si>
    <t xml:space="preserve">Возврат остатков субсидий,субвенций и иных межбюджетных трансфертов, имеющих целевое назначение прошлых лет </t>
  </si>
  <si>
    <t>Субвенции бюджетам муниципальных районов на обеспечение мер социальной поддержки для лиц, награжденным знаком "Почетный донор СССР","Почетный донор России"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</si>
  <si>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статьей 227 НК РФ</t>
  </si>
  <si>
    <t>Налог на доходы физических лиц с доходов, полученных физическими лицами в соответствии со ст.228 НК РФ</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</si>
  <si>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</si>
  <si>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НК РФ</t>
  </si>
  <si>
    <t>1 13 02065 05 0000 130</t>
  </si>
  <si>
    <t>1 14 01050 05 0000 410</t>
  </si>
  <si>
    <t>Субвенции на реализацию Закона края "О наделении органов местного самоуправления муниципальных районов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2011-2013годы"</t>
  </si>
  <si>
    <t>Субвенции на материальную помощь</t>
  </si>
  <si>
    <t xml:space="preserve">Субвенции на доставку и пересылку материальной помощи </t>
  </si>
  <si>
    <t>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t>
  </si>
  <si>
    <t xml:space="preserve">                                                                                                                       </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</si>
  <si>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</si>
  <si>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2 02 03024 05 0901 151</t>
  </si>
  <si>
    <t>Субвенции на компенсационные выплаты родителям (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</si>
  <si>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Субвенции на компенсацию расходов на  приобретение специальных учебных пособий и литературы инвалидам(в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профессионального образования</t>
  </si>
  <si>
    <t xml:space="preserve">Субвенции на расходы по доставке и пересылке компенсационных и ежемесячных денежных выплат </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</si>
  <si>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</si>
  <si>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</si>
  <si>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</si>
  <si>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Налог на доходы физических лиц с доходов, источником которых является налоговый агент, за исключением которых исчисление и уплата налога осуществляется в соответствии со ст.227, 227.1 и 228 Налогового кодекса Российской Федерации</t>
  </si>
  <si>
    <t>Субвенции на компенсацию расходов на оплату проезда в пределах РФ на междугородном транспорте к месту проведения обследования, медико-социальной экспертизы, реабилитации и обратно инвалидам ( в том числе детям-инвалидам)  сопровождающим их лицам</t>
  </si>
  <si>
    <t>Субвенции на ежемесячные денежные выплаты родителям ( законным представителям ) детей-инвалидов, осуществляющим их воспитание и обучение на дому</t>
  </si>
  <si>
    <t>ъ</t>
  </si>
  <si>
    <t>Наименование</t>
  </si>
  <si>
    <t>Код бюджетной классификации</t>
  </si>
  <si>
    <t>№</t>
  </si>
  <si>
    <t>1 00 00000 00 0000 000</t>
  </si>
  <si>
    <t>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</si>
  <si>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</si>
  <si>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</si>
  <si>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</si>
  <si>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</si>
  <si>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</si>
  <si>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</si>
  <si>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</si>
  <si>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</si>
  <si>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</si>
  <si>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</si>
  <si>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</si>
  <si>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</si>
  <si>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</si>
  <si>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</si>
  <si>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</si>
  <si>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</si>
  <si>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1 14 06013 10 0000 430</t>
  </si>
  <si>
    <t>1 11 00000 00 0000 000</t>
  </si>
  <si>
    <t>Доходы от использования имущества, находящегося в государственной и муниципальной собственности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</si>
  <si>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</si>
  <si>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</si>
  <si>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</si>
  <si>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</si>
  <si>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Единый налог на вмененный доход для отдельных видов деятельности (за налоговые периоды, истекшие до 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</si>
  <si>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а также средства от продажи права на заключение договоров аренды указанных земельных участков</t>
  </si>
  <si>
    <t>1 14 00000 00 0000 000</t>
  </si>
  <si>
    <t>Доходы от продажи материальных и нематериальных активов</t>
  </si>
  <si>
    <t>1 16 00000 00 0000 000</t>
  </si>
  <si>
    <t>Штрафы, санкции, возмещение ущерба</t>
  </si>
  <si>
    <t>1 16 25060 01 0000 140</t>
  </si>
  <si>
    <t>1 16 90050 05 0000 140</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</si>
  <si>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</si>
  <si>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</si>
  <si>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2 02 02000 00 0000 151</t>
  </si>
  <si>
    <t>ВСЕГО:</t>
  </si>
  <si>
    <t>1 01 01000 00 0000 110</t>
  </si>
  <si>
    <t>Налог на прибыль организаций</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</si>
  <si>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</si>
  <si>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</si>
  <si>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</si>
  <si>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</si>
  <si>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2 07 05000 05 0000 180</t>
  </si>
  <si>
    <t xml:space="preserve">             </t>
  </si>
  <si>
    <t>2 02 01003 05 0000 151</t>
  </si>
  <si>
    <t>Субсидии бюджетам субъектов РФ и муниципальных образований (межбюджетные субсидии)</t>
  </si>
  <si>
    <t>2 02 03000 00 0000 151</t>
  </si>
  <si>
    <t>Субвенции бюджетам субъектов РФ и муниципальных образований</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</si>
  <si>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</si>
  <si>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</si>
  <si>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2 02 01001 00 0000 000</t>
  </si>
  <si>
    <t>2 02 00000 00 0000 000</t>
  </si>
  <si>
    <t>2 00 00000 00 0000 000</t>
  </si>
  <si>
    <t>2 02 01000 00 0000 151</t>
  </si>
  <si>
    <t>Дотации на выравнивание  бюджетной обеспеченности</t>
  </si>
  <si>
    <t>2 02 04000 00 0000 151</t>
  </si>
  <si>
    <t>Иные межбюджетные трансферты</t>
  </si>
  <si>
    <t>Адм</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</si>
  <si>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</si>
  <si>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</si>
  <si>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</si>
  <si>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</si>
  <si>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</si>
  <si>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</si>
  <si>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</si>
  <si>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</si>
  <si>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</si>
  <si>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</si>
  <si>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Субвенции бюджетам на оплату жилищно-коммунальных услуг отдельным категориям граждан</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</si>
  <si>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</si>
  <si>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</si>
  <si>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</si>
  <si>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</si>
  <si>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</si>
  <si>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</si>
  <si>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</si>
  <si>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</si>
  <si>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</si>
  <si>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</si>
  <si>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</si>
  <si>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</si>
  <si>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</si>
  <si>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</si>
  <si>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</si>
  <si>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</si>
  <si>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</si>
  <si>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</si>
  <si>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</si>
  <si>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</si>
  <si>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Субвенции на реализациюЗакона края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</si>
  <si>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Дотации бюджетам муниципальных районов на поддержку мер по обеспечению сбалансированности бюджетов</t>
  </si>
  <si>
    <t>1 01 02030 01 0000 110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</si>
  <si>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</si>
  <si>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</si>
  <si>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</si>
  <si>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</si>
  <si>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</si>
  <si>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</si>
  <si>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</si>
  <si>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</si>
  <si>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</si>
  <si>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</si>
  <si>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</si>
  <si>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</si>
  <si>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</si>
  <si>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</si>
  <si>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</si>
  <si>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</si>
  <si>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</si>
  <si>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Субвенции бюджетам муниципальных районов на предоставление гражданам субсидий на оплату жилого помещения и коммунальных услуг</t>
  </si>
  <si>
    <t>2 02 03 024 05 0300 151</t>
  </si>
  <si>
    <t>2 02 03024 05 0700 151</t>
  </si>
  <si>
    <t>2 02 03024 05 0900 151</t>
  </si>
  <si>
    <t xml:space="preserve">2 02 03024 05 1201 151 </t>
  </si>
  <si>
    <t>2 02 03009 05 6500 151</t>
  </si>
  <si>
    <t>2 02 04999  00 0000 151</t>
  </si>
  <si>
    <t>2 02 03024 05 2601 151</t>
  </si>
  <si>
    <t>2 02 03024 05 2701 151</t>
  </si>
  <si>
    <t>2 02 03024 05 3101 151</t>
  </si>
  <si>
    <t>2 02 03024 05 3201 151</t>
  </si>
  <si>
    <t>2 02 03024 05 3301 151</t>
  </si>
  <si>
    <t>2 02 03024 05 4101 151</t>
  </si>
  <si>
    <t>2 02 03024 05 4301 151</t>
  </si>
  <si>
    <t xml:space="preserve">2 02 03024 05 4401 151 </t>
  </si>
  <si>
    <t>2 02 03024 05 4801 151</t>
  </si>
  <si>
    <t>2 02 03024 05 4901 151</t>
  </si>
  <si>
    <t>2 02 01001 05 0101 151</t>
  </si>
  <si>
    <t>2 02 02999 05 5801 151</t>
  </si>
  <si>
    <t>2 02 03024 05 3401 151</t>
  </si>
  <si>
    <t>000</t>
  </si>
  <si>
    <t>2 02 03021 05 0000 151</t>
  </si>
  <si>
    <t>2 02 03021 00 0000 151</t>
  </si>
  <si>
    <t>2 02 03021 05 9000 151</t>
  </si>
  <si>
    <t>2 02 03022 05 0000 151</t>
  </si>
  <si>
    <t>2 02 04999  05 0000 151</t>
  </si>
  <si>
    <t>Прочие межбюджетные трансферты, передаваемые бюджетам муниципальных районов</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</si>
  <si>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</si>
  <si>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</si>
  <si>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</si>
  <si>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</si>
  <si>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</si>
  <si>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</si>
  <si>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</si>
  <si>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Сумма тыс.руб. 2013год</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</si>
  <si>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</si>
  <si>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</si>
  <si>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</si>
  <si>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</si>
  <si>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2 02 02999 05 7001 151</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</si>
  <si>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</si>
  <si>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2 02 02999 05 5701 151</t>
  </si>
  <si>
    <t>Субсидии на организацию и проведение акарицидных обработок мест массового отдыха населения</t>
  </si>
  <si>
    <t>2 02 04025 05 0000 151</t>
  </si>
  <si>
    <t>2 02 04025 00 0000 151</t>
  </si>
  <si>
    <t>2 02 03022 05 6001 151</t>
  </si>
  <si>
    <t>2 02 03022 05 6002 151</t>
  </si>
  <si>
    <t>2 02 03029 05 9001 151</t>
  </si>
  <si>
    <t>2 02 03029 05 9002 151</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</si>
  <si>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</si>
  <si>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</si>
  <si>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</si>
  <si>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</si>
  <si>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2 02 03024 05 0201 151</t>
  </si>
  <si>
    <t>Субвенции на ежемесячную денежную выплату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</si>
  <si>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отдельным категориям граждан</t>
  </si>
  <si>
    <t>2 02 03024 05 0401 151</t>
  </si>
  <si>
    <t>2 02 03024 05 0402 151</t>
  </si>
  <si>
    <t>2 02 03024 05 0501 151</t>
  </si>
  <si>
    <t>Ежемесячные денежные выплаты ветеранам труда и труженикам тыла</t>
  </si>
  <si>
    <t>2 02 03024 05 0502 151</t>
  </si>
  <si>
    <t>2 02 03024 05 0503 151</t>
  </si>
  <si>
    <t>2 02 03024 05 0601 151</t>
  </si>
  <si>
    <t>2 02 03024 05 0602 151</t>
  </si>
  <si>
    <t>2 02 03024 05 0801 151</t>
  </si>
  <si>
    <t>2 02 03024 05 0802 151</t>
  </si>
  <si>
    <t>2 02 03024 05 0803 151</t>
  </si>
  <si>
    <t>2 02 03024 05 0804 151</t>
  </si>
  <si>
    <t>2 02 03024 05 0805 151</t>
  </si>
  <si>
    <t>2 02 03024 05 0806 151</t>
  </si>
  <si>
    <t>2 02 03024 05 0902 151</t>
  </si>
  <si>
    <t>2 02 03024 05 0903 151</t>
  </si>
  <si>
    <t>2 02 03024 05 0904 151</t>
  </si>
  <si>
    <t>2 02 03024 05 0905 151</t>
  </si>
  <si>
    <t>2 02 03024 05 0907 151</t>
  </si>
  <si>
    <t>2 02 03024 05 1101 151</t>
  </si>
  <si>
    <t>2 02 03024 05 1103 151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</si>
  <si>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</si>
  <si>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2 02 03024 05 1301 151</t>
  </si>
  <si>
    <t>Предоставление единовременной адресной материальной помощи обратившимся гражданам, находящимся в трудной жизненной ситуации</t>
  </si>
  <si>
    <t>2 02 03024 05 1302 151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</si>
  <si>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</si>
  <si>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2 02 03024 05 1303 151</t>
  </si>
  <si>
    <t>Предоставление единовременной адресной материальной помощи отдельным категориям граждан на ремонт печного отопления и электропроводки</t>
  </si>
  <si>
    <t>2 02 03024 05 1304 151</t>
  </si>
  <si>
    <t>Доставка и пересылка единовременной адресной материальной помощи</t>
  </si>
  <si>
    <t>2 02 03024 05 1402 151</t>
  </si>
  <si>
    <t>2 02 03024 05 1601 151</t>
  </si>
  <si>
    <t>2 02 03024 05 1602 151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</si>
  <si>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</si>
  <si>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Осуществление государственных полномочий по организации круглосуточного приема,содержания,выхаживания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</si>
  <si>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РФ от 10 июля 1992года № 3266-1"Об образовании"</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</si>
  <si>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</si>
  <si>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2 02 03024 05 1401 151</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</si>
  <si>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</si>
  <si>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Прочие субсидии бюджетам муниципальных районов</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</si>
  <si>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</si>
  <si>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</si>
  <si>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2 02 03024 05 6501 151</t>
  </si>
  <si>
    <t>2 02 03024 05 6502 151</t>
  </si>
  <si>
    <t>2 02 03024 05 8801 151</t>
  </si>
  <si>
    <t>2 02 03024 05 0202 151</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</si>
  <si>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</si>
  <si>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</si>
  <si>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</si>
  <si>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</si>
  <si>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</si>
  <si>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2 02 03024 05 8802 151</t>
  </si>
  <si>
    <t>2 02 03024 05 8900 151</t>
  </si>
  <si>
    <t>Распределение субвенций бюджетам муниципальных обрахований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t>
  </si>
  <si>
    <t>Субвенции на предоставление дополнительных мер социальной поддержки беременным женщинам</t>
  </si>
  <si>
    <t>Субвенции на доставку и пересылку компенсационных выплат</t>
  </si>
  <si>
    <t>2 02 03024 05 8901 151</t>
  </si>
  <si>
    <t>2 02 03024 05 8902 151</t>
  </si>
  <si>
    <t>2 02 02999 05 5800 151</t>
  </si>
  <si>
    <t>Субсидии бюджетам муниципальных образований края на реализацию решений, связанных с установлением предельных индексов изменения размера платы граждан за коммунальные услуги</t>
  </si>
  <si>
    <t>2 02 03022 05 6000 151</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</si>
  <si>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п.2 ст.1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</si>
  <si>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2 02 03024 05 0200 151</t>
  </si>
  <si>
    <t>Субвенции бюджетам муниципальных районов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</si>
  <si>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2 02 03024 05 0400 151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</si>
  <si>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оплавты жилья и коммунальных услуг, в соответствии с п.2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</si>
  <si>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2 02 03024 05 0500 151</t>
  </si>
  <si>
    <t xml:space="preserve">Субвенции бюджетам муниципальных районов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военнослужащих, являющимся получателями пенсии по государственному пенсионному обеспечению, в соответствии с п. 5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 </t>
  </si>
  <si>
    <t>2 02 03024 05 0600 151</t>
  </si>
  <si>
    <t>Субвенции  бюджетам муниципальных районов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при исполнении обязанностей военной службы</t>
  </si>
  <si>
    <t xml:space="preserve">Субвенции на ежемесячную денежную выплату </t>
  </si>
  <si>
    <t>Субвенции на оплату расходов по доставке и пересылке ежемесячной денежной выплате</t>
  </si>
  <si>
    <t>Субвенции на предоставление субсидий гражданам для оплаты жилого помещения и коммунальных услуг</t>
  </si>
  <si>
    <t>Субвенции на оплату расходов по доставке субсидий</t>
  </si>
  <si>
    <t>Субвенции на доставку и пересылку ежемесячных денежных выплат</t>
  </si>
  <si>
    <t>Субвенции на оплату расходов по доставке и пересылке субсидий</t>
  </si>
  <si>
    <t>2 02 03024 05 0800 151</t>
  </si>
  <si>
    <t>2 02 03115 05 8000 151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</si>
  <si>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</si>
  <si>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2 02 03115 05 9000 151</t>
  </si>
  <si>
    <t>Субвенции бюджетам муниципальных образований на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</si>
  <si>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2 02 02999 05 6803 151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</si>
  <si>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</si>
  <si>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 xml:space="preserve">2 18 00000 00 0000 000 </t>
  </si>
  <si>
    <t>2 18 00000 00 0000 151</t>
  </si>
  <si>
    <t xml:space="preserve">910 </t>
  </si>
  <si>
    <t>2 18 00000 00 0000 180</t>
  </si>
  <si>
    <t>2 18 05000 05 0000 180</t>
  </si>
  <si>
    <t>2 18 05010 05 0000 180</t>
  </si>
  <si>
    <t>Доходы бюджетов муниципальных районов от возврата бюджетами бюджетной системы РФ остатков субсидий, субвенций и иных межбюджетных трансфертов, имеющих целевое назначение, прошлых лет</t>
  </si>
  <si>
    <t>Доходы бюджетов бюджетной системы РФ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</si>
  <si>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</si>
  <si>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органицациями остатков субсидий прошлых лет</t>
  </si>
  <si>
    <t>Доходы бюджетов бюджетной системы Российской Федерации от возврата бюджетами бюджетной системы РФ  и организациями остатков субсидий, субвенций ииных межбюджетных трансфертов, имеющих целевое назначение, прошлых лет</t>
  </si>
  <si>
    <t>2 02 02999 05 5802 151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</si>
  <si>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</si>
  <si>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2 02 03026 00 0000 151</t>
  </si>
  <si>
    <t>Субвенции на реализацию Закона края от 24 декабря 2009 года №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 сирот и детей, оставшихся без попечения родителей"</t>
  </si>
  <si>
    <t>2 02 03026 05 0000 151</t>
  </si>
  <si>
    <t>2 02 03026 05 8000 151</t>
  </si>
  <si>
    <t>Обеспечение предоставления жилых помещений детям-сиротам и детям, оставшимся без попечения родителей, лицам из числа по договорам найма специализированных жилых помещений</t>
  </si>
  <si>
    <t>2 02 03026 05 9000 151</t>
  </si>
  <si>
    <t>Обеспечение  жилыми помещениями детей-сирот и детей, оставшихся без попечения родителей, за счет средств краевого бюджета</t>
  </si>
  <si>
    <t>2 02 02999 05 2902 151</t>
  </si>
  <si>
    <t>Субсидия на проведение реконструкции или капитального ремонта зданий общеобразовательных учреждений  Красноярского края, находящихся в аварийном состоянии</t>
  </si>
  <si>
    <t>2 02 02999 05 2903 151</t>
  </si>
  <si>
    <t>Субсидия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t>
  </si>
  <si>
    <t>2 02 02999 05 8402 151</t>
  </si>
  <si>
    <t>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</si>
  <si>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 xml:space="preserve"> Приложение 2</t>
  </si>
  <si>
    <t>2 02 03024 05 8301 151</t>
  </si>
  <si>
    <t>Субвенции на выполнение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</si>
  <si>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 xml:space="preserve">2 02 02999 05 6804 151 </t>
  </si>
  <si>
    <t>Субсидии на развитие и модернизацию улично-дорожной сети городских округов, городских и сельских поселений</t>
  </si>
  <si>
    <t>2 02 02999 05 6806 151</t>
  </si>
  <si>
    <t>Субсидии на реализацию проектов по благоустройству терри торий поселений, городских округов</t>
  </si>
  <si>
    <t xml:space="preserve">2 02 02999 05 4205 151 </t>
  </si>
  <si>
    <t>Субсидии на реконструкции и капитальный ремонт зданий под дошкольные образовательные учреждения, реконструкцию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</si>
  <si>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 xml:space="preserve">2 02 02999 05 8401 151 </t>
  </si>
  <si>
    <t>Субсидии на реализацию программы модернизации здравоохранения субъектов Российской Федерации в части укрепления материально-технической базы медицинских учреждений</t>
  </si>
  <si>
    <t>188</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</si>
  <si>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</si>
  <si>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и табачной продукции</t>
  </si>
  <si>
    <t>1 16 43000 01 0000 140</t>
  </si>
  <si>
    <t>Денежные взыскания (штрафы) за нарушение законодательства РФ об административных правонарушениях, предусмотренные ст.20,25 Кодекса РФ об административных правонарушениях</t>
  </si>
  <si>
    <t>2 18 05010 05 0000 151</t>
  </si>
  <si>
    <t>2 02 02999 05 1912 151</t>
  </si>
  <si>
    <t>Субсидии на модернизацию образовательного процесса муниципальных образовательных учреждений дополнительного образования детей в области культуры</t>
  </si>
  <si>
    <t>2 02 02999 05 3803 151</t>
  </si>
  <si>
    <t>Субсидии на оснащение муниципальных учреждений физкультурно-спортивной направленности спортивным инвентарем, оборудованием, спортивной одеждой и обувью</t>
  </si>
  <si>
    <t>2 02 02999 05 7701 151</t>
  </si>
  <si>
    <t>Субсидии на реализацию неотложных мероприятий по повышению эксплуатационной надежности объектов жизнеобеспечения  муниципальных образований</t>
  </si>
  <si>
    <t>2 02 02999 05 9801 151</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</si>
  <si>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РФ предусмотрено повышение оплаты труда</t>
  </si>
  <si>
    <t>2 02 02145 05 0000 151</t>
  </si>
  <si>
    <t>Субвенции на модернизацию региональных систем общего образования в соответствии с Постановлением Российской Федерации от 31 мая 2011 года № 436 "О порядке предоставления в 2011-2013 годах субсидий из федерального бюджета бюджетам субъектов Российской Федерации на модернизацию региональных систем общего образования"</t>
  </si>
  <si>
    <t>2 02 02999 05 2201 151</t>
  </si>
  <si>
    <t>Социокультурные проекты муниципальных учреждений культуры и образовательных учреждений в области культуры</t>
  </si>
  <si>
    <t>2 02 02008 05 9000 151</t>
  </si>
  <si>
    <t>Предоставление субсидий муниципальным образованиям на предоставление социальных выплат молодым семьям на приобретение (строительство) жилья</t>
  </si>
  <si>
    <t>1 11 03050 05 0000 120</t>
  </si>
  <si>
    <t>Проценты, полученные от предоставления бюджетных кредитов внутри страны, за счет средств бюджетов муниципальных районов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</si>
  <si>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</si>
  <si>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</si>
  <si>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1 17 05050 05 0000 180</t>
  </si>
  <si>
    <t>Прочие неналоговые доходы</t>
  </si>
  <si>
    <t>1 17 00000 00 0000 180</t>
  </si>
  <si>
    <t>Прочие неналоговые доходы бюджетов муниципальных районов</t>
  </si>
  <si>
    <t>2 02 02009 05 9000 151</t>
  </si>
  <si>
    <t>Субсидии на реализацию мероприятий, предусмотренных муниципальными программами развития субъектов малого и среднего предпринимательства</t>
  </si>
  <si>
    <t>2 02 02051 05 0000 151</t>
  </si>
  <si>
    <t>Субсидии на реализацию мероприятий, предусмотренных подпрограммой "Обеспечение жильем молодых семей"</t>
  </si>
  <si>
    <t>2 02 02999 05 3801 151</t>
  </si>
  <si>
    <t>Субсидии на государственную поддержку действующих и вновь создаваемых спортивных клубов по месту жительства граждан</t>
  </si>
  <si>
    <t>2 02 02999 05 3804 151</t>
  </si>
  <si>
    <t>Субсидии на приобретение автотранспорта для нужд муниципальных учреждений физкультурно- спортивной направленности</t>
  </si>
  <si>
    <t>2 02 02150 05 0000 151</t>
  </si>
  <si>
    <t>Субсидии на реализацию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</si>
  <si>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к Решению районного Совета депутатов "О районном бюджете на 2013 год и плановый период 2014 и 2015 годы" от 10.10.2013г. № 46-293р</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</si>
</sst>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44">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87">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12"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Border="1" applyAlignment="1">
      <alignment horizontal="justify" vertical="top" wrapText="1"/>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47"/>
  <sheetViews>
    <sheetView tabSelected="1" zoomScaleSheetLayoutView="75" zoomScalePageLayoutView="0" workbookViewId="0" topLeftCell="A1">
      <selection activeCell="D6" sqref="D6"/>
    </sheetView>
  </sheetViews>
  <sheetFormatPr defaultColWidth="9.140625" defaultRowHeight="12.75"/>
  <cols>
    <col min="1" max="1" width="4.7109375" style="1" customWidth="1"/>
    <col min="2" max="2" width="5.140625" style="1" customWidth="1"/>
    <col min="3" max="3" width="24.7109375" style="1" customWidth="1"/>
    <col min="4" max="4" width="65.140625" style="1" customWidth="1"/>
    <col min="5" max="5" width="23.421875" style="1" customWidth="1"/>
    <col min="6" max="6" width="0.13671875" style="1" customWidth="1"/>
    <col min="7" max="7" width="14.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16" t="s">
        <v>114</v>
      </c>
      <c r="D1" s="16" t="s">
        <v>405</v>
      </c>
      <c r="E1" s="16"/>
      <c r="F1" s="16"/>
      <c r="G1" s="16"/>
    </row>
    <row r="2" spans="1:7" ht="46.5" customHeight="1">
      <c r="A2" s="14"/>
      <c r="B2" s="14"/>
      <c r="C2" s="15"/>
      <c r="D2" s="85" t="s">
        <v>454</v>
      </c>
      <c r="E2" s="85"/>
      <c r="F2" s="85"/>
      <c r="G2" s="85"/>
    </row>
    <row r="3" spans="1:7" ht="15.75">
      <c r="A3" s="14"/>
      <c r="B3" s="14"/>
      <c r="C3" s="16"/>
      <c r="D3" s="86"/>
      <c r="E3" s="86"/>
      <c r="F3" s="86"/>
      <c r="G3" s="86"/>
    </row>
    <row r="4" spans="1:7" ht="23.25" customHeight="1">
      <c r="A4" s="83" t="s">
        <v>51</v>
      </c>
      <c r="B4" s="83"/>
      <c r="C4" s="84"/>
      <c r="D4" s="84"/>
      <c r="E4" s="84"/>
      <c r="F4" s="84"/>
      <c r="G4" s="84"/>
    </row>
    <row r="5" spans="1:24" ht="49.5" customHeight="1">
      <c r="A5" s="81" t="s">
        <v>129</v>
      </c>
      <c r="B5" s="81" t="s">
        <v>188</v>
      </c>
      <c r="C5" s="80" t="s">
        <v>128</v>
      </c>
      <c r="D5" s="80" t="s">
        <v>127</v>
      </c>
      <c r="E5" s="17" t="s">
        <v>274</v>
      </c>
      <c r="F5" s="17"/>
      <c r="G5" s="17"/>
      <c r="V5" s="2"/>
      <c r="X5" s="2"/>
    </row>
    <row r="6" spans="1:7" ht="23.25" customHeight="1">
      <c r="A6" s="18">
        <v>1</v>
      </c>
      <c r="B6" s="62" t="s">
        <v>260</v>
      </c>
      <c r="C6" s="19" t="s">
        <v>130</v>
      </c>
      <c r="D6" s="20" t="s">
        <v>131</v>
      </c>
      <c r="E6" s="36">
        <f>E7+E15+E22+E25+E29+E34+E38+E41+E46+E52</f>
        <v>53195.33999999999</v>
      </c>
      <c r="F6" s="36"/>
      <c r="G6" s="36"/>
    </row>
    <row r="7" spans="1:7" ht="24" customHeight="1">
      <c r="A7" s="18">
        <v>2</v>
      </c>
      <c r="B7" s="18">
        <v>182</v>
      </c>
      <c r="C7" s="21" t="s">
        <v>132</v>
      </c>
      <c r="D7" s="22" t="s">
        <v>133</v>
      </c>
      <c r="E7" s="31">
        <f>E8+E10</f>
        <v>45980.13999999999</v>
      </c>
      <c r="F7" s="31"/>
      <c r="G7" s="31"/>
    </row>
    <row r="8" spans="1:22" ht="22.5" customHeight="1">
      <c r="A8" s="18">
        <v>3</v>
      </c>
      <c r="B8" s="18">
        <v>182</v>
      </c>
      <c r="C8" s="21" t="s">
        <v>167</v>
      </c>
      <c r="D8" s="13" t="s">
        <v>168</v>
      </c>
      <c r="E8" s="24">
        <f>E9</f>
        <v>4.2</v>
      </c>
      <c r="F8" s="24"/>
      <c r="G8" s="24"/>
      <c r="V8" s="2"/>
    </row>
    <row r="9" spans="1:23" ht="29.25" customHeight="1">
      <c r="A9" s="18">
        <v>4</v>
      </c>
      <c r="B9" s="18">
        <v>182</v>
      </c>
      <c r="C9" s="12" t="s">
        <v>169</v>
      </c>
      <c r="D9" s="32" t="s">
        <v>170</v>
      </c>
      <c r="E9" s="29">
        <v>4.2</v>
      </c>
      <c r="F9" s="29"/>
      <c r="G9" s="29"/>
      <c r="U9" s="9"/>
      <c r="W9" s="9"/>
    </row>
    <row r="10" spans="1:21" ht="20.25" customHeight="1">
      <c r="A10" s="18">
        <v>5</v>
      </c>
      <c r="B10" s="18">
        <v>182</v>
      </c>
      <c r="C10" s="12" t="s">
        <v>134</v>
      </c>
      <c r="D10" s="13" t="s">
        <v>135</v>
      </c>
      <c r="E10" s="24">
        <f>E11+E12+E13+E14</f>
        <v>45975.939999999995</v>
      </c>
      <c r="F10" s="24"/>
      <c r="G10" s="24"/>
      <c r="U10" s="2"/>
    </row>
    <row r="11" spans="1:7" ht="62.25" customHeight="1">
      <c r="A11" s="18">
        <v>6</v>
      </c>
      <c r="B11" s="18">
        <v>182</v>
      </c>
      <c r="C11" s="12" t="s">
        <v>122</v>
      </c>
      <c r="D11" s="13" t="s">
        <v>123</v>
      </c>
      <c r="E11" s="24">
        <f>44959.99+415.95</f>
        <v>45375.939999999995</v>
      </c>
      <c r="F11" s="24"/>
      <c r="G11" s="24"/>
    </row>
    <row r="12" spans="1:7" ht="108.75" customHeight="1">
      <c r="A12" s="25">
        <v>7</v>
      </c>
      <c r="B12" s="26">
        <v>182</v>
      </c>
      <c r="C12" s="27" t="s">
        <v>73</v>
      </c>
      <c r="D12" s="28" t="s">
        <v>104</v>
      </c>
      <c r="E12" s="10"/>
      <c r="F12" s="10"/>
      <c r="G12" s="10"/>
    </row>
    <row r="13" spans="1:19" ht="28.5" customHeight="1">
      <c r="A13" s="25">
        <v>8</v>
      </c>
      <c r="B13" s="25">
        <v>182</v>
      </c>
      <c r="C13" s="12" t="s">
        <v>222</v>
      </c>
      <c r="D13" s="13" t="s">
        <v>105</v>
      </c>
      <c r="E13" s="29">
        <v>200</v>
      </c>
      <c r="F13" s="29"/>
      <c r="G13" s="29"/>
      <c r="S13" s="1" t="s">
        <v>174</v>
      </c>
    </row>
    <row r="14" spans="1:7" ht="77.25" customHeight="1">
      <c r="A14" s="25">
        <v>9</v>
      </c>
      <c r="B14" s="25">
        <v>182</v>
      </c>
      <c r="C14" s="12" t="s">
        <v>106</v>
      </c>
      <c r="D14" s="30" t="s">
        <v>107</v>
      </c>
      <c r="E14" s="29">
        <v>400</v>
      </c>
      <c r="F14" s="29"/>
      <c r="G14" s="29"/>
    </row>
    <row r="15" spans="1:7" ht="21" customHeight="1">
      <c r="A15" s="25">
        <v>10</v>
      </c>
      <c r="B15" s="25">
        <v>182</v>
      </c>
      <c r="C15" s="21" t="s">
        <v>136</v>
      </c>
      <c r="D15" s="22" t="s">
        <v>137</v>
      </c>
      <c r="E15" s="31">
        <f>E16+E19</f>
        <v>2778.8999999999996</v>
      </c>
      <c r="F15" s="31"/>
      <c r="G15" s="31"/>
    </row>
    <row r="16" spans="1:7" ht="31.5">
      <c r="A16" s="25">
        <v>11</v>
      </c>
      <c r="B16" s="25">
        <v>182</v>
      </c>
      <c r="C16" s="12" t="s">
        <v>138</v>
      </c>
      <c r="D16" s="13" t="s">
        <v>139</v>
      </c>
      <c r="E16" s="29">
        <f>E17+E18</f>
        <v>2621.7</v>
      </c>
      <c r="F16" s="29"/>
      <c r="G16" s="29"/>
    </row>
    <row r="17" spans="1:7" ht="31.5">
      <c r="A17" s="25">
        <v>12</v>
      </c>
      <c r="B17" s="25">
        <v>182</v>
      </c>
      <c r="C17" s="12" t="s">
        <v>42</v>
      </c>
      <c r="D17" s="13" t="s">
        <v>139</v>
      </c>
      <c r="E17" s="29">
        <v>2629.1</v>
      </c>
      <c r="F17" s="29"/>
      <c r="G17" s="29"/>
    </row>
    <row r="18" spans="1:7" ht="45" customHeight="1">
      <c r="A18" s="25">
        <v>13</v>
      </c>
      <c r="B18" s="25">
        <v>182</v>
      </c>
      <c r="C18" s="12" t="s">
        <v>43</v>
      </c>
      <c r="D18" s="13" t="s">
        <v>155</v>
      </c>
      <c r="E18" s="29">
        <v>-7.4</v>
      </c>
      <c r="F18" s="29"/>
      <c r="G18" s="29"/>
    </row>
    <row r="19" spans="1:7" ht="20.25" customHeight="1">
      <c r="A19" s="25">
        <v>14</v>
      </c>
      <c r="B19" s="25">
        <v>182</v>
      </c>
      <c r="C19" s="12" t="s">
        <v>140</v>
      </c>
      <c r="D19" s="13" t="s">
        <v>141</v>
      </c>
      <c r="E19" s="29">
        <f>E20+E21</f>
        <v>157.2</v>
      </c>
      <c r="F19" s="29"/>
      <c r="G19" s="29"/>
    </row>
    <row r="20" spans="1:7" ht="20.25" customHeight="1">
      <c r="A20" s="25">
        <v>15</v>
      </c>
      <c r="B20" s="25">
        <v>182</v>
      </c>
      <c r="C20" s="12" t="s">
        <v>44</v>
      </c>
      <c r="D20" s="13" t="s">
        <v>141</v>
      </c>
      <c r="E20" s="29">
        <v>157.7</v>
      </c>
      <c r="F20" s="29"/>
      <c r="G20" s="29"/>
    </row>
    <row r="21" spans="1:7" ht="29.25" customHeight="1">
      <c r="A21" s="25">
        <v>16</v>
      </c>
      <c r="B21" s="25">
        <v>182</v>
      </c>
      <c r="C21" s="12" t="s">
        <v>45</v>
      </c>
      <c r="D21" s="13" t="s">
        <v>46</v>
      </c>
      <c r="E21" s="29">
        <v>-0.5</v>
      </c>
      <c r="F21" s="29"/>
      <c r="G21" s="29"/>
    </row>
    <row r="22" spans="1:7" ht="18.75" customHeight="1">
      <c r="A22" s="25">
        <v>17</v>
      </c>
      <c r="B22" s="25">
        <v>182</v>
      </c>
      <c r="C22" s="21" t="s">
        <v>142</v>
      </c>
      <c r="D22" s="22" t="s">
        <v>143</v>
      </c>
      <c r="E22" s="31">
        <f>E23</f>
        <v>450</v>
      </c>
      <c r="F22" s="31"/>
      <c r="G22" s="31"/>
    </row>
    <row r="23" spans="1:7" ht="31.5" customHeight="1">
      <c r="A23" s="25">
        <v>18</v>
      </c>
      <c r="B23" s="25">
        <v>182</v>
      </c>
      <c r="C23" s="12" t="s">
        <v>144</v>
      </c>
      <c r="D23" s="13" t="s">
        <v>145</v>
      </c>
      <c r="E23" s="24">
        <f>E24</f>
        <v>450</v>
      </c>
      <c r="F23" s="24"/>
      <c r="G23" s="24"/>
    </row>
    <row r="24" spans="1:7" ht="61.5" customHeight="1">
      <c r="A24" s="25">
        <v>19</v>
      </c>
      <c r="B24" s="25">
        <v>182</v>
      </c>
      <c r="C24" s="12" t="s">
        <v>146</v>
      </c>
      <c r="D24" s="13" t="s">
        <v>147</v>
      </c>
      <c r="E24" s="29">
        <v>450</v>
      </c>
      <c r="F24" s="29"/>
      <c r="G24" s="29"/>
    </row>
    <row r="25" spans="1:7" ht="31.5" customHeight="1">
      <c r="A25" s="25">
        <v>20</v>
      </c>
      <c r="B25" s="25">
        <v>182</v>
      </c>
      <c r="C25" s="12" t="s">
        <v>26</v>
      </c>
      <c r="D25" s="13" t="s">
        <v>31</v>
      </c>
      <c r="E25" s="29">
        <f>E26</f>
        <v>5.2</v>
      </c>
      <c r="F25" s="29"/>
      <c r="G25" s="29"/>
    </row>
    <row r="26" spans="1:7" ht="32.25" customHeight="1">
      <c r="A26" s="25">
        <v>21</v>
      </c>
      <c r="B26" s="25">
        <v>182</v>
      </c>
      <c r="C26" s="12" t="s">
        <v>25</v>
      </c>
      <c r="D26" s="13" t="s">
        <v>27</v>
      </c>
      <c r="E26" s="29">
        <f>E27+E28</f>
        <v>5.2</v>
      </c>
      <c r="F26" s="29"/>
      <c r="G26" s="29"/>
    </row>
    <row r="27" spans="1:7" ht="60.75" customHeight="1">
      <c r="A27" s="25">
        <v>22</v>
      </c>
      <c r="B27" s="25">
        <v>182</v>
      </c>
      <c r="C27" s="12" t="s">
        <v>20</v>
      </c>
      <c r="D27" s="13" t="s">
        <v>28</v>
      </c>
      <c r="E27" s="29">
        <v>2.2</v>
      </c>
      <c r="F27" s="29"/>
      <c r="G27" s="29"/>
    </row>
    <row r="28" spans="1:7" ht="28.5" customHeight="1">
      <c r="A28" s="25">
        <v>23</v>
      </c>
      <c r="B28" s="25">
        <v>182</v>
      </c>
      <c r="C28" s="12" t="s">
        <v>29</v>
      </c>
      <c r="D28" s="13" t="s">
        <v>30</v>
      </c>
      <c r="E28" s="29">
        <v>3</v>
      </c>
      <c r="F28" s="29"/>
      <c r="G28" s="29"/>
    </row>
    <row r="29" spans="1:7" ht="27.75" customHeight="1">
      <c r="A29" s="25">
        <v>24</v>
      </c>
      <c r="B29" s="25">
        <v>670</v>
      </c>
      <c r="C29" s="21" t="s">
        <v>149</v>
      </c>
      <c r="D29" s="22" t="s">
        <v>150</v>
      </c>
      <c r="E29" s="31">
        <f>E31+E33+E30+E32</f>
        <v>1237.9299999999998</v>
      </c>
      <c r="F29" s="31"/>
      <c r="G29" s="31"/>
    </row>
    <row r="30" spans="1:7" ht="45.75" customHeight="1">
      <c r="A30" s="25">
        <v>25</v>
      </c>
      <c r="B30" s="25">
        <v>910</v>
      </c>
      <c r="C30" s="12" t="s">
        <v>436</v>
      </c>
      <c r="D30" s="13" t="s">
        <v>437</v>
      </c>
      <c r="E30" s="24">
        <v>0.59</v>
      </c>
      <c r="F30" s="31"/>
      <c r="G30" s="31"/>
    </row>
    <row r="31" spans="1:7" ht="76.5" customHeight="1">
      <c r="A31" s="25">
        <v>26</v>
      </c>
      <c r="B31" s="25">
        <v>670</v>
      </c>
      <c r="C31" s="12" t="s">
        <v>32</v>
      </c>
      <c r="D31" s="32" t="s">
        <v>156</v>
      </c>
      <c r="E31" s="29">
        <v>237</v>
      </c>
      <c r="F31" s="29"/>
      <c r="G31" s="29"/>
    </row>
    <row r="32" spans="1:7" ht="81.75" customHeight="1">
      <c r="A32" s="25">
        <v>27</v>
      </c>
      <c r="B32" s="25">
        <v>670</v>
      </c>
      <c r="C32" s="12" t="s">
        <v>438</v>
      </c>
      <c r="D32" s="82" t="s">
        <v>439</v>
      </c>
      <c r="E32" s="29">
        <v>0.34</v>
      </c>
      <c r="F32" s="29"/>
      <c r="G32" s="29"/>
    </row>
    <row r="33" spans="1:7" ht="59.25" customHeight="1">
      <c r="A33" s="25">
        <v>28</v>
      </c>
      <c r="B33" s="25">
        <v>670</v>
      </c>
      <c r="C33" s="12" t="s">
        <v>151</v>
      </c>
      <c r="D33" s="13" t="s">
        <v>152</v>
      </c>
      <c r="E33" s="29">
        <v>1000</v>
      </c>
      <c r="F33" s="29"/>
      <c r="G33" s="29"/>
    </row>
    <row r="34" spans="1:7" ht="18.75" customHeight="1">
      <c r="A34" s="25">
        <v>29</v>
      </c>
      <c r="B34" s="35" t="s">
        <v>342</v>
      </c>
      <c r="C34" s="21" t="s">
        <v>153</v>
      </c>
      <c r="D34" s="22" t="s">
        <v>154</v>
      </c>
      <c r="E34" s="33">
        <f>E35+E36+E37</f>
        <v>130</v>
      </c>
      <c r="F34" s="33"/>
      <c r="G34" s="33"/>
    </row>
    <row r="35" spans="1:7" ht="29.25" customHeight="1">
      <c r="A35" s="25">
        <v>30</v>
      </c>
      <c r="B35" s="35" t="s">
        <v>342</v>
      </c>
      <c r="C35" s="12" t="s">
        <v>33</v>
      </c>
      <c r="D35" s="13" t="s">
        <v>34</v>
      </c>
      <c r="E35" s="29">
        <v>0.8</v>
      </c>
      <c r="F35" s="29"/>
      <c r="G35" s="29"/>
    </row>
    <row r="36" spans="1:7" ht="28.5" customHeight="1">
      <c r="A36" s="25">
        <v>31</v>
      </c>
      <c r="B36" s="35" t="s">
        <v>342</v>
      </c>
      <c r="C36" s="12" t="s">
        <v>35</v>
      </c>
      <c r="D36" s="13" t="s">
        <v>36</v>
      </c>
      <c r="E36" s="29">
        <v>1.3</v>
      </c>
      <c r="F36" s="29"/>
      <c r="G36" s="29"/>
    </row>
    <row r="37" spans="1:7" ht="20.25" customHeight="1">
      <c r="A37" s="25">
        <v>32</v>
      </c>
      <c r="B37" s="35" t="s">
        <v>342</v>
      </c>
      <c r="C37" s="12" t="s">
        <v>37</v>
      </c>
      <c r="D37" s="13" t="s">
        <v>38</v>
      </c>
      <c r="E37" s="29">
        <v>127.9</v>
      </c>
      <c r="F37" s="29"/>
      <c r="G37" s="29"/>
    </row>
    <row r="38" spans="1:7" ht="28.5" customHeight="1">
      <c r="A38" s="25">
        <v>33</v>
      </c>
      <c r="B38" s="41" t="s">
        <v>260</v>
      </c>
      <c r="C38" s="21" t="s">
        <v>171</v>
      </c>
      <c r="D38" s="22" t="s">
        <v>172</v>
      </c>
      <c r="E38" s="24">
        <f>E39+E40</f>
        <v>855</v>
      </c>
      <c r="F38" s="24"/>
      <c r="G38" s="24"/>
    </row>
    <row r="39" spans="1:7" ht="34.5" customHeight="1">
      <c r="A39" s="25">
        <v>34</v>
      </c>
      <c r="B39" s="35" t="s">
        <v>63</v>
      </c>
      <c r="C39" s="12" t="s">
        <v>41</v>
      </c>
      <c r="D39" s="13" t="s">
        <v>61</v>
      </c>
      <c r="E39" s="24">
        <v>725</v>
      </c>
      <c r="F39" s="24"/>
      <c r="G39" s="24"/>
    </row>
    <row r="40" spans="1:7" ht="44.25" customHeight="1">
      <c r="A40" s="25">
        <v>35</v>
      </c>
      <c r="B40" s="35" t="s">
        <v>62</v>
      </c>
      <c r="C40" s="12" t="s">
        <v>108</v>
      </c>
      <c r="D40" s="13" t="s">
        <v>0</v>
      </c>
      <c r="E40" s="29">
        <v>130</v>
      </c>
      <c r="F40" s="29"/>
      <c r="G40" s="29"/>
    </row>
    <row r="41" spans="1:7" ht="27.75" customHeight="1">
      <c r="A41" s="25">
        <v>36</v>
      </c>
      <c r="B41" s="25">
        <v>670</v>
      </c>
      <c r="C41" s="21" t="s">
        <v>157</v>
      </c>
      <c r="D41" s="22" t="s">
        <v>158</v>
      </c>
      <c r="E41" s="31">
        <f>E42+E43+E44+E45</f>
        <v>1045.6</v>
      </c>
      <c r="F41" s="31"/>
      <c r="G41" s="31"/>
    </row>
    <row r="42" spans="1:7" ht="27" customHeight="1">
      <c r="A42" s="25">
        <v>37</v>
      </c>
      <c r="B42" s="25">
        <v>670</v>
      </c>
      <c r="C42" s="12" t="s">
        <v>109</v>
      </c>
      <c r="D42" s="13" t="s">
        <v>47</v>
      </c>
      <c r="E42" s="24">
        <v>160</v>
      </c>
      <c r="F42" s="24"/>
      <c r="G42" s="24"/>
    </row>
    <row r="43" spans="1:7" ht="90.75" customHeight="1">
      <c r="A43" s="25">
        <v>38</v>
      </c>
      <c r="B43" s="25">
        <v>670</v>
      </c>
      <c r="C43" s="12" t="s">
        <v>39</v>
      </c>
      <c r="D43" s="13" t="s">
        <v>40</v>
      </c>
      <c r="E43" s="29">
        <v>861.6</v>
      </c>
      <c r="F43" s="29"/>
      <c r="G43" s="29"/>
    </row>
    <row r="44" spans="1:7" ht="45" customHeight="1">
      <c r="A44" s="25">
        <v>39</v>
      </c>
      <c r="B44" s="25">
        <v>670</v>
      </c>
      <c r="C44" s="12" t="s">
        <v>148</v>
      </c>
      <c r="D44" s="13" t="s">
        <v>223</v>
      </c>
      <c r="E44" s="29">
        <v>24</v>
      </c>
      <c r="F44" s="29"/>
      <c r="G44" s="29"/>
    </row>
    <row r="45" spans="1:7" ht="28.5" customHeight="1">
      <c r="A45" s="25">
        <v>40</v>
      </c>
      <c r="B45" s="25">
        <v>670</v>
      </c>
      <c r="C45" s="12" t="s">
        <v>1</v>
      </c>
      <c r="D45" s="13" t="s">
        <v>48</v>
      </c>
      <c r="E45" s="29"/>
      <c r="F45" s="29"/>
      <c r="G45" s="29"/>
    </row>
    <row r="46" spans="1:7" ht="17.25" customHeight="1">
      <c r="A46" s="25">
        <v>41</v>
      </c>
      <c r="B46" s="35" t="s">
        <v>260</v>
      </c>
      <c r="C46" s="21" t="s">
        <v>159</v>
      </c>
      <c r="D46" s="22" t="s">
        <v>160</v>
      </c>
      <c r="E46" s="34">
        <f>E49+E50+E51+E47+E48</f>
        <v>600</v>
      </c>
      <c r="F46" s="34"/>
      <c r="G46" s="34"/>
    </row>
    <row r="47" spans="1:7" ht="60" customHeight="1">
      <c r="A47" s="25">
        <v>42</v>
      </c>
      <c r="B47" s="35" t="s">
        <v>416</v>
      </c>
      <c r="C47" s="21" t="s">
        <v>417</v>
      </c>
      <c r="D47" s="13" t="s">
        <v>418</v>
      </c>
      <c r="E47" s="34">
        <v>12</v>
      </c>
      <c r="F47" s="34"/>
      <c r="G47" s="34"/>
    </row>
    <row r="48" spans="1:7" ht="46.5" customHeight="1">
      <c r="A48" s="25">
        <v>43</v>
      </c>
      <c r="B48" s="35" t="s">
        <v>416</v>
      </c>
      <c r="C48" s="21" t="s">
        <v>419</v>
      </c>
      <c r="D48" s="13" t="s">
        <v>420</v>
      </c>
      <c r="E48" s="34">
        <v>30</v>
      </c>
      <c r="F48" s="34"/>
      <c r="G48" s="34"/>
    </row>
    <row r="49" spans="1:7" ht="28.5" customHeight="1">
      <c r="A49" s="25">
        <v>44</v>
      </c>
      <c r="B49" s="25">
        <v>321</v>
      </c>
      <c r="C49" s="12" t="s">
        <v>161</v>
      </c>
      <c r="D49" s="13" t="s">
        <v>224</v>
      </c>
      <c r="E49" s="23">
        <v>5</v>
      </c>
      <c r="F49" s="23"/>
      <c r="G49" s="23"/>
    </row>
    <row r="50" spans="1:7" ht="45" customHeight="1">
      <c r="A50" s="25">
        <v>45</v>
      </c>
      <c r="B50" s="25">
        <v>161</v>
      </c>
      <c r="C50" s="12" t="s">
        <v>49</v>
      </c>
      <c r="D50" s="13" t="s">
        <v>50</v>
      </c>
      <c r="E50" s="29"/>
      <c r="F50" s="29"/>
      <c r="G50" s="29"/>
    </row>
    <row r="51" spans="1:7" ht="27.75" customHeight="1">
      <c r="A51" s="25">
        <v>46</v>
      </c>
      <c r="B51" s="35" t="s">
        <v>260</v>
      </c>
      <c r="C51" s="12" t="s">
        <v>162</v>
      </c>
      <c r="D51" s="13" t="s">
        <v>163</v>
      </c>
      <c r="E51" s="29">
        <v>553</v>
      </c>
      <c r="F51" s="29"/>
      <c r="G51" s="29"/>
    </row>
    <row r="52" spans="1:7" ht="27.75" customHeight="1">
      <c r="A52" s="25">
        <v>47</v>
      </c>
      <c r="B52" s="38" t="s">
        <v>260</v>
      </c>
      <c r="C52" s="21" t="s">
        <v>442</v>
      </c>
      <c r="D52" s="22" t="s">
        <v>441</v>
      </c>
      <c r="E52" s="29">
        <f>E53</f>
        <v>112.57</v>
      </c>
      <c r="F52" s="29"/>
      <c r="G52" s="29"/>
    </row>
    <row r="53" spans="1:7" ht="27.75" customHeight="1">
      <c r="A53" s="25">
        <v>48</v>
      </c>
      <c r="B53" s="35" t="s">
        <v>260</v>
      </c>
      <c r="C53" s="12" t="s">
        <v>440</v>
      </c>
      <c r="D53" s="13" t="s">
        <v>443</v>
      </c>
      <c r="E53" s="29">
        <v>112.57</v>
      </c>
      <c r="F53" s="29"/>
      <c r="G53" s="29"/>
    </row>
    <row r="54" spans="1:20" ht="19.5" customHeight="1">
      <c r="A54" s="25">
        <v>49</v>
      </c>
      <c r="B54" s="35" t="s">
        <v>273</v>
      </c>
      <c r="C54" s="19" t="s">
        <v>183</v>
      </c>
      <c r="D54" s="20" t="s">
        <v>164</v>
      </c>
      <c r="E54" s="36">
        <f>E55+E238+E232</f>
        <v>354407.3300000001</v>
      </c>
      <c r="F54" s="36"/>
      <c r="G54" s="36"/>
      <c r="H54" s="36">
        <f aca="true" t="shared" si="0" ref="H54:T54">H55</f>
        <v>0</v>
      </c>
      <c r="I54" s="36">
        <f t="shared" si="0"/>
        <v>0</v>
      </c>
      <c r="J54" s="36">
        <f t="shared" si="0"/>
        <v>0</v>
      </c>
      <c r="K54" s="36">
        <f t="shared" si="0"/>
        <v>0</v>
      </c>
      <c r="L54" s="36">
        <f t="shared" si="0"/>
        <v>0</v>
      </c>
      <c r="M54" s="36">
        <f t="shared" si="0"/>
        <v>0</v>
      </c>
      <c r="N54" s="36">
        <f t="shared" si="0"/>
        <v>0</v>
      </c>
      <c r="O54" s="36">
        <f t="shared" si="0"/>
        <v>0</v>
      </c>
      <c r="P54" s="36">
        <f t="shared" si="0"/>
        <v>0</v>
      </c>
      <c r="Q54" s="36">
        <f t="shared" si="0"/>
        <v>0</v>
      </c>
      <c r="R54" s="36">
        <f t="shared" si="0"/>
        <v>0</v>
      </c>
      <c r="S54" s="36">
        <f t="shared" si="0"/>
        <v>0</v>
      </c>
      <c r="T54" s="36">
        <f t="shared" si="0"/>
        <v>0</v>
      </c>
    </row>
    <row r="55" spans="1:7" ht="36" customHeight="1">
      <c r="A55" s="25">
        <v>50</v>
      </c>
      <c r="B55" s="35" t="s">
        <v>273</v>
      </c>
      <c r="C55" s="19" t="s">
        <v>182</v>
      </c>
      <c r="D55" s="20" t="s">
        <v>214</v>
      </c>
      <c r="E55" s="36">
        <f>E56+E62+E102+E212</f>
        <v>354196.13000000006</v>
      </c>
      <c r="F55" s="36"/>
      <c r="G55" s="36"/>
    </row>
    <row r="56" spans="1:7" ht="31.5" customHeight="1">
      <c r="A56" s="25">
        <v>51</v>
      </c>
      <c r="B56" s="35" t="s">
        <v>273</v>
      </c>
      <c r="C56" s="12" t="s">
        <v>184</v>
      </c>
      <c r="D56" s="13" t="s">
        <v>215</v>
      </c>
      <c r="E56" s="68">
        <f>E57+E60</f>
        <v>57100.200000000004</v>
      </c>
      <c r="F56" s="68"/>
      <c r="G56" s="68"/>
    </row>
    <row r="57" spans="1:7" ht="19.5" customHeight="1">
      <c r="A57" s="25">
        <v>52</v>
      </c>
      <c r="B57" s="35" t="s">
        <v>273</v>
      </c>
      <c r="C57" s="78" t="s">
        <v>181</v>
      </c>
      <c r="D57" s="78" t="s">
        <v>185</v>
      </c>
      <c r="E57" s="79">
        <f>E58</f>
        <v>50813.3</v>
      </c>
      <c r="F57" s="79"/>
      <c r="G57" s="79"/>
    </row>
    <row r="58" spans="1:7" ht="31.5" customHeight="1">
      <c r="A58" s="37">
        <v>53</v>
      </c>
      <c r="B58" s="38" t="s">
        <v>273</v>
      </c>
      <c r="C58" s="12" t="s">
        <v>121</v>
      </c>
      <c r="D58" s="75" t="s">
        <v>216</v>
      </c>
      <c r="E58" s="24">
        <f>E59</f>
        <v>50813.3</v>
      </c>
      <c r="F58" s="24"/>
      <c r="G58" s="24"/>
    </row>
    <row r="59" spans="1:7" ht="44.25" customHeight="1">
      <c r="A59" s="25">
        <v>54</v>
      </c>
      <c r="B59" s="35" t="s">
        <v>273</v>
      </c>
      <c r="C59" s="12" t="s">
        <v>257</v>
      </c>
      <c r="D59" s="13" t="s">
        <v>276</v>
      </c>
      <c r="E59" s="29">
        <v>50813.3</v>
      </c>
      <c r="F59" s="29"/>
      <c r="G59" s="29"/>
    </row>
    <row r="60" spans="1:7" ht="30.75" customHeight="1">
      <c r="A60" s="25">
        <v>55</v>
      </c>
      <c r="B60" s="35" t="s">
        <v>273</v>
      </c>
      <c r="C60" s="12" t="s">
        <v>211</v>
      </c>
      <c r="D60" s="39" t="s">
        <v>275</v>
      </c>
      <c r="E60" s="24">
        <f>E61</f>
        <v>6286.9</v>
      </c>
      <c r="F60" s="24"/>
      <c r="G60" s="24"/>
    </row>
    <row r="61" spans="1:19" ht="30.75" customHeight="1">
      <c r="A61" s="25">
        <v>56</v>
      </c>
      <c r="B61" s="40" t="s">
        <v>273</v>
      </c>
      <c r="C61" s="12" t="s">
        <v>175</v>
      </c>
      <c r="D61" s="12" t="s">
        <v>221</v>
      </c>
      <c r="E61" s="29">
        <v>6286.9</v>
      </c>
      <c r="F61" s="29"/>
      <c r="G61" s="29"/>
      <c r="H61" s="1" t="e">
        <f>#REF!+#REF!+#REF!+H228</f>
        <v>#REF!</v>
      </c>
      <c r="S61" s="3" t="e">
        <f>G57+G62+#REF!+#REF!-1942.8</f>
        <v>#REF!</v>
      </c>
    </row>
    <row r="62" spans="1:7" ht="32.25" customHeight="1">
      <c r="A62" s="25">
        <v>57</v>
      </c>
      <c r="B62" s="41" t="s">
        <v>273</v>
      </c>
      <c r="C62" s="12" t="s">
        <v>165</v>
      </c>
      <c r="D62" s="13" t="s">
        <v>176</v>
      </c>
      <c r="E62" s="67">
        <f>E68+E66+E63+E64+E65+E67</f>
        <v>137525.48</v>
      </c>
      <c r="F62" s="67"/>
      <c r="G62" s="67"/>
    </row>
    <row r="63" spans="1:7" ht="46.5" customHeight="1">
      <c r="A63" s="25">
        <v>58</v>
      </c>
      <c r="B63" s="41" t="s">
        <v>273</v>
      </c>
      <c r="C63" s="12" t="s">
        <v>434</v>
      </c>
      <c r="D63" s="13" t="s">
        <v>435</v>
      </c>
      <c r="E63" s="67">
        <v>1039.05</v>
      </c>
      <c r="F63" s="67"/>
      <c r="G63" s="67"/>
    </row>
    <row r="64" spans="1:7" ht="46.5" customHeight="1">
      <c r="A64" s="25">
        <v>59</v>
      </c>
      <c r="B64" s="41" t="s">
        <v>273</v>
      </c>
      <c r="C64" s="12" t="s">
        <v>444</v>
      </c>
      <c r="D64" s="13" t="s">
        <v>445</v>
      </c>
      <c r="E64" s="67">
        <v>6649</v>
      </c>
      <c r="F64" s="67"/>
      <c r="G64" s="67"/>
    </row>
    <row r="65" spans="1:7" ht="32.25" customHeight="1">
      <c r="A65" s="25">
        <v>60</v>
      </c>
      <c r="B65" s="41" t="s">
        <v>273</v>
      </c>
      <c r="C65" s="12" t="s">
        <v>446</v>
      </c>
      <c r="D65" s="13" t="s">
        <v>447</v>
      </c>
      <c r="E65" s="67">
        <v>217.46</v>
      </c>
      <c r="F65" s="67"/>
      <c r="G65" s="67"/>
    </row>
    <row r="66" spans="1:7" ht="93.75" customHeight="1">
      <c r="A66" s="25">
        <v>61</v>
      </c>
      <c r="B66" s="41" t="s">
        <v>273</v>
      </c>
      <c r="C66" s="12" t="s">
        <v>430</v>
      </c>
      <c r="D66" s="13" t="s">
        <v>431</v>
      </c>
      <c r="E66" s="67">
        <v>1331</v>
      </c>
      <c r="F66" s="67"/>
      <c r="G66" s="67"/>
    </row>
    <row r="67" spans="1:7" ht="63.75" customHeight="1">
      <c r="A67" s="25">
        <v>62</v>
      </c>
      <c r="B67" s="41" t="s">
        <v>273</v>
      </c>
      <c r="C67" s="12" t="s">
        <v>452</v>
      </c>
      <c r="D67" s="13" t="s">
        <v>453</v>
      </c>
      <c r="E67" s="67">
        <v>1177.92</v>
      </c>
      <c r="F67" s="67"/>
      <c r="G67" s="67"/>
    </row>
    <row r="68" spans="1:7" ht="19.5" customHeight="1">
      <c r="A68" s="25">
        <v>63</v>
      </c>
      <c r="B68" s="45" t="s">
        <v>273</v>
      </c>
      <c r="C68" s="43" t="s">
        <v>236</v>
      </c>
      <c r="D68" s="44" t="s">
        <v>239</v>
      </c>
      <c r="E68" s="24">
        <f>E69</f>
        <v>127111.05</v>
      </c>
      <c r="F68" s="24"/>
      <c r="G68" s="24"/>
    </row>
    <row r="69" spans="1:20" ht="21" customHeight="1">
      <c r="A69" s="25">
        <v>64</v>
      </c>
      <c r="B69" s="45" t="s">
        <v>273</v>
      </c>
      <c r="C69" s="43" t="s">
        <v>238</v>
      </c>
      <c r="D69" s="32" t="s">
        <v>335</v>
      </c>
      <c r="E69" s="76">
        <f>E70+E80+E81+E82+E83+E84+E88+E92+E93+E99+E100+E89+E87+E74+E75+E98+E79+E90+E91+E97+E71+E77+E72+E96+E101+E73+E76+E78</f>
        <v>127111.05</v>
      </c>
      <c r="F69" s="76"/>
      <c r="G69" s="76"/>
      <c r="H69" s="3">
        <f aca="true" t="shared" si="1" ref="H69:T69">H84+H85+H92+H93</f>
        <v>0</v>
      </c>
      <c r="I69" s="3">
        <f t="shared" si="1"/>
        <v>0</v>
      </c>
      <c r="J69" s="3">
        <f t="shared" si="1"/>
        <v>0</v>
      </c>
      <c r="K69" s="3">
        <f t="shared" si="1"/>
        <v>0</v>
      </c>
      <c r="L69" s="3">
        <f t="shared" si="1"/>
        <v>0</v>
      </c>
      <c r="M69" s="3">
        <f t="shared" si="1"/>
        <v>0</v>
      </c>
      <c r="N69" s="3">
        <f t="shared" si="1"/>
        <v>0</v>
      </c>
      <c r="O69" s="3">
        <f t="shared" si="1"/>
        <v>0</v>
      </c>
      <c r="P69" s="3">
        <f t="shared" si="1"/>
        <v>0</v>
      </c>
      <c r="Q69" s="3">
        <f t="shared" si="1"/>
        <v>0</v>
      </c>
      <c r="R69" s="3">
        <f t="shared" si="1"/>
        <v>0</v>
      </c>
      <c r="S69" s="3">
        <f t="shared" si="1"/>
        <v>0</v>
      </c>
      <c r="T69" s="3">
        <f t="shared" si="1"/>
        <v>0</v>
      </c>
    </row>
    <row r="70" spans="1:20" ht="30" customHeight="1">
      <c r="A70" s="25">
        <v>65</v>
      </c>
      <c r="B70" s="45" t="s">
        <v>273</v>
      </c>
      <c r="C70" s="43" t="s">
        <v>97</v>
      </c>
      <c r="D70" s="32" t="s">
        <v>98</v>
      </c>
      <c r="E70" s="76">
        <v>121.1</v>
      </c>
      <c r="F70" s="76"/>
      <c r="G70" s="76"/>
      <c r="H70" s="3"/>
      <c r="I70" s="3"/>
      <c r="J70" s="3"/>
      <c r="K70" s="3"/>
      <c r="L70" s="3"/>
      <c r="M70" s="3"/>
      <c r="N70" s="3"/>
      <c r="O70" s="3"/>
      <c r="P70" s="3"/>
      <c r="Q70" s="3"/>
      <c r="R70" s="3"/>
      <c r="S70" s="3"/>
      <c r="T70" s="3"/>
    </row>
    <row r="71" spans="1:20" ht="43.5" customHeight="1">
      <c r="A71" s="25">
        <v>66</v>
      </c>
      <c r="B71" s="45" t="s">
        <v>273</v>
      </c>
      <c r="C71" s="43" t="s">
        <v>422</v>
      </c>
      <c r="D71" s="32" t="s">
        <v>423</v>
      </c>
      <c r="E71" s="76">
        <v>124.85</v>
      </c>
      <c r="F71" s="76"/>
      <c r="G71" s="76"/>
      <c r="H71" s="3"/>
      <c r="I71" s="3"/>
      <c r="J71" s="3"/>
      <c r="K71" s="3"/>
      <c r="L71" s="3"/>
      <c r="M71" s="3"/>
      <c r="N71" s="3"/>
      <c r="O71" s="3"/>
      <c r="P71" s="3"/>
      <c r="Q71" s="3"/>
      <c r="R71" s="3"/>
      <c r="S71" s="3"/>
      <c r="T71" s="3"/>
    </row>
    <row r="72" spans="1:20" ht="30" customHeight="1">
      <c r="A72" s="25">
        <v>67</v>
      </c>
      <c r="B72" s="45" t="s">
        <v>273</v>
      </c>
      <c r="C72" s="43" t="s">
        <v>432</v>
      </c>
      <c r="D72" s="32" t="s">
        <v>433</v>
      </c>
      <c r="E72" s="76">
        <v>250</v>
      </c>
      <c r="F72" s="76"/>
      <c r="G72" s="76"/>
      <c r="H72" s="3"/>
      <c r="I72" s="3"/>
      <c r="J72" s="3"/>
      <c r="K72" s="3"/>
      <c r="L72" s="3"/>
      <c r="M72" s="3"/>
      <c r="N72" s="3"/>
      <c r="O72" s="3"/>
      <c r="P72" s="3"/>
      <c r="Q72" s="3"/>
      <c r="R72" s="3"/>
      <c r="S72" s="3"/>
      <c r="T72" s="3"/>
    </row>
    <row r="73" spans="1:20" ht="46.5" customHeight="1" hidden="1">
      <c r="A73" s="25"/>
      <c r="B73" s="45"/>
      <c r="C73" s="43"/>
      <c r="D73" s="32"/>
      <c r="E73" s="76"/>
      <c r="F73" s="76"/>
      <c r="G73" s="76"/>
      <c r="H73" s="3"/>
      <c r="I73" s="3"/>
      <c r="J73" s="3"/>
      <c r="K73" s="3"/>
      <c r="L73" s="3"/>
      <c r="M73" s="3"/>
      <c r="N73" s="3"/>
      <c r="O73" s="3"/>
      <c r="P73" s="3"/>
      <c r="Q73" s="3"/>
      <c r="R73" s="3"/>
      <c r="S73" s="3"/>
      <c r="T73" s="3"/>
    </row>
    <row r="74" spans="1:20" ht="45.75" customHeight="1">
      <c r="A74" s="25">
        <v>68</v>
      </c>
      <c r="B74" s="45" t="s">
        <v>273</v>
      </c>
      <c r="C74" s="43" t="s">
        <v>399</v>
      </c>
      <c r="D74" s="32" t="s">
        <v>400</v>
      </c>
      <c r="E74" s="76">
        <v>24852.8</v>
      </c>
      <c r="F74" s="76"/>
      <c r="G74" s="76"/>
      <c r="H74" s="3"/>
      <c r="I74" s="3"/>
      <c r="J74" s="3"/>
      <c r="K74" s="3"/>
      <c r="L74" s="3"/>
      <c r="M74" s="3"/>
      <c r="N74" s="3"/>
      <c r="O74" s="3"/>
      <c r="P74" s="3"/>
      <c r="Q74" s="3"/>
      <c r="R74" s="3"/>
      <c r="S74" s="3"/>
      <c r="T74" s="3"/>
    </row>
    <row r="75" spans="1:20" ht="60" customHeight="1">
      <c r="A75" s="25">
        <v>69</v>
      </c>
      <c r="B75" s="45" t="s">
        <v>273</v>
      </c>
      <c r="C75" s="43" t="s">
        <v>401</v>
      </c>
      <c r="D75" s="32" t="s">
        <v>402</v>
      </c>
      <c r="E75" s="76">
        <v>1514.2</v>
      </c>
      <c r="F75" s="76"/>
      <c r="G75" s="76"/>
      <c r="H75" s="3"/>
      <c r="I75" s="3"/>
      <c r="J75" s="3"/>
      <c r="K75" s="3"/>
      <c r="L75" s="3"/>
      <c r="M75" s="3"/>
      <c r="N75" s="3"/>
      <c r="O75" s="3"/>
      <c r="P75" s="3"/>
      <c r="Q75" s="3"/>
      <c r="R75" s="3"/>
      <c r="S75" s="3"/>
      <c r="T75" s="3"/>
    </row>
    <row r="76" spans="1:20" ht="29.25" customHeight="1">
      <c r="A76" s="25">
        <v>70</v>
      </c>
      <c r="B76" s="45" t="s">
        <v>273</v>
      </c>
      <c r="C76" s="43" t="s">
        <v>448</v>
      </c>
      <c r="D76" s="32" t="s">
        <v>449</v>
      </c>
      <c r="E76" s="76">
        <v>300</v>
      </c>
      <c r="F76" s="76"/>
      <c r="G76" s="76"/>
      <c r="H76" s="3"/>
      <c r="I76" s="3"/>
      <c r="J76" s="3"/>
      <c r="K76" s="3"/>
      <c r="L76" s="3"/>
      <c r="M76" s="3"/>
      <c r="N76" s="3"/>
      <c r="O76" s="3"/>
      <c r="P76" s="3"/>
      <c r="Q76" s="3"/>
      <c r="R76" s="3"/>
      <c r="S76" s="3"/>
      <c r="T76" s="3"/>
    </row>
    <row r="77" spans="1:20" ht="44.25" customHeight="1">
      <c r="A77" s="25">
        <v>71</v>
      </c>
      <c r="B77" s="45" t="s">
        <v>273</v>
      </c>
      <c r="C77" s="43" t="s">
        <v>424</v>
      </c>
      <c r="D77" s="32" t="s">
        <v>425</v>
      </c>
      <c r="E77" s="76">
        <v>290</v>
      </c>
      <c r="F77" s="76"/>
      <c r="G77" s="76"/>
      <c r="H77" s="3"/>
      <c r="I77" s="3"/>
      <c r="J77" s="3"/>
      <c r="K77" s="3"/>
      <c r="L77" s="3"/>
      <c r="M77" s="3"/>
      <c r="N77" s="3"/>
      <c r="O77" s="3"/>
      <c r="P77" s="3"/>
      <c r="Q77" s="3"/>
      <c r="R77" s="3"/>
      <c r="S77" s="3"/>
      <c r="T77" s="3"/>
    </row>
    <row r="78" spans="1:20" ht="44.25" customHeight="1">
      <c r="A78" s="25">
        <v>72</v>
      </c>
      <c r="B78" s="45" t="s">
        <v>273</v>
      </c>
      <c r="C78" s="43" t="s">
        <v>450</v>
      </c>
      <c r="D78" s="32" t="s">
        <v>451</v>
      </c>
      <c r="E78" s="76">
        <v>625</v>
      </c>
      <c r="F78" s="76"/>
      <c r="G78" s="76"/>
      <c r="H78" s="3"/>
      <c r="I78" s="3"/>
      <c r="J78" s="3"/>
      <c r="K78" s="3"/>
      <c r="L78" s="3"/>
      <c r="M78" s="3"/>
      <c r="N78" s="3"/>
      <c r="O78" s="3"/>
      <c r="P78" s="3"/>
      <c r="Q78" s="3"/>
      <c r="R78" s="3"/>
      <c r="S78" s="3"/>
      <c r="T78" s="3"/>
    </row>
    <row r="79" spans="1:20" ht="90.75" customHeight="1">
      <c r="A79" s="25">
        <v>73</v>
      </c>
      <c r="B79" s="45" t="s">
        <v>273</v>
      </c>
      <c r="C79" s="43" t="s">
        <v>412</v>
      </c>
      <c r="D79" s="32" t="s">
        <v>413</v>
      </c>
      <c r="E79" s="76">
        <v>5728.3</v>
      </c>
      <c r="F79" s="76"/>
      <c r="G79" s="76"/>
      <c r="H79" s="3"/>
      <c r="I79" s="3"/>
      <c r="J79" s="3"/>
      <c r="K79" s="3"/>
      <c r="L79" s="3"/>
      <c r="M79" s="3"/>
      <c r="N79" s="3"/>
      <c r="O79" s="3"/>
      <c r="P79" s="3"/>
      <c r="Q79" s="3"/>
      <c r="R79" s="3"/>
      <c r="S79" s="3"/>
      <c r="T79" s="3"/>
    </row>
    <row r="80" spans="1:20" ht="30" customHeight="1">
      <c r="A80" s="25">
        <v>74</v>
      </c>
      <c r="B80" s="45" t="s">
        <v>273</v>
      </c>
      <c r="C80" s="43" t="s">
        <v>75</v>
      </c>
      <c r="D80" s="32" t="s">
        <v>76</v>
      </c>
      <c r="E80" s="76">
        <f>2020-520</f>
        <v>1500</v>
      </c>
      <c r="F80" s="76"/>
      <c r="G80" s="76"/>
      <c r="H80" s="3"/>
      <c r="I80" s="3"/>
      <c r="J80" s="3"/>
      <c r="K80" s="3"/>
      <c r="L80" s="3"/>
      <c r="M80" s="3"/>
      <c r="N80" s="3"/>
      <c r="O80" s="3"/>
      <c r="P80" s="3"/>
      <c r="Q80" s="3"/>
      <c r="R80" s="3"/>
      <c r="S80" s="3"/>
      <c r="T80" s="3"/>
    </row>
    <row r="81" spans="1:20" ht="30.75" customHeight="1">
      <c r="A81" s="25">
        <v>75</v>
      </c>
      <c r="B81" s="45" t="s">
        <v>273</v>
      </c>
      <c r="C81" s="43" t="s">
        <v>80</v>
      </c>
      <c r="D81" s="32" t="s">
        <v>81</v>
      </c>
      <c r="E81" s="76">
        <v>492.4</v>
      </c>
      <c r="F81" s="76"/>
      <c r="G81" s="76"/>
      <c r="H81" s="3"/>
      <c r="I81" s="3"/>
      <c r="J81" s="3"/>
      <c r="K81" s="3"/>
      <c r="L81" s="3"/>
      <c r="M81" s="3"/>
      <c r="N81" s="3"/>
      <c r="O81" s="3"/>
      <c r="P81" s="3"/>
      <c r="Q81" s="3"/>
      <c r="R81" s="3"/>
      <c r="S81" s="3"/>
      <c r="T81" s="3"/>
    </row>
    <row r="82" spans="1:20" ht="18.75" customHeight="1">
      <c r="A82" s="25">
        <v>76</v>
      </c>
      <c r="B82" s="45" t="s">
        <v>273</v>
      </c>
      <c r="C82" s="43" t="s">
        <v>82</v>
      </c>
      <c r="D82" s="32" t="s">
        <v>83</v>
      </c>
      <c r="E82" s="76">
        <v>65.3</v>
      </c>
      <c r="F82" s="76"/>
      <c r="G82" s="76"/>
      <c r="H82" s="3"/>
      <c r="I82" s="3"/>
      <c r="J82" s="3"/>
      <c r="K82" s="3"/>
      <c r="L82" s="3"/>
      <c r="M82" s="3"/>
      <c r="N82" s="3"/>
      <c r="O82" s="3"/>
      <c r="P82" s="3"/>
      <c r="Q82" s="3"/>
      <c r="R82" s="3"/>
      <c r="S82" s="3"/>
      <c r="T82" s="3"/>
    </row>
    <row r="83" spans="1:20" ht="60" customHeight="1">
      <c r="A83" s="25">
        <v>77</v>
      </c>
      <c r="B83" s="45" t="s">
        <v>273</v>
      </c>
      <c r="C83" s="43" t="s">
        <v>86</v>
      </c>
      <c r="D83" s="32" t="s">
        <v>87</v>
      </c>
      <c r="E83" s="76">
        <v>810</v>
      </c>
      <c r="F83" s="76"/>
      <c r="G83" s="76"/>
      <c r="H83" s="3"/>
      <c r="I83" s="3"/>
      <c r="J83" s="3"/>
      <c r="K83" s="3"/>
      <c r="L83" s="3"/>
      <c r="M83" s="3"/>
      <c r="N83" s="3"/>
      <c r="O83" s="3"/>
      <c r="P83" s="3"/>
      <c r="Q83" s="3"/>
      <c r="R83" s="3"/>
      <c r="S83" s="3"/>
      <c r="T83" s="3"/>
    </row>
    <row r="84" spans="1:7" ht="30" customHeight="1">
      <c r="A84" s="25">
        <v>78</v>
      </c>
      <c r="B84" s="45" t="s">
        <v>273</v>
      </c>
      <c r="C84" s="43" t="s">
        <v>281</v>
      </c>
      <c r="D84" s="32" t="s">
        <v>282</v>
      </c>
      <c r="E84" s="24">
        <v>80</v>
      </c>
      <c r="F84" s="24"/>
      <c r="G84" s="24"/>
    </row>
    <row r="85" spans="1:7" ht="61.5" customHeight="1">
      <c r="A85" s="25">
        <v>79</v>
      </c>
      <c r="B85" s="45" t="s">
        <v>273</v>
      </c>
      <c r="C85" s="43" t="s">
        <v>354</v>
      </c>
      <c r="D85" s="32" t="s">
        <v>355</v>
      </c>
      <c r="E85" s="24">
        <f>E86</f>
        <v>530.5</v>
      </c>
      <c r="F85" s="24"/>
      <c r="G85" s="24"/>
    </row>
    <row r="86" spans="1:7" ht="45" customHeight="1">
      <c r="A86" s="25">
        <v>80</v>
      </c>
      <c r="B86" s="35" t="s">
        <v>273</v>
      </c>
      <c r="C86" s="12" t="s">
        <v>258</v>
      </c>
      <c r="D86" s="32" t="s">
        <v>21</v>
      </c>
      <c r="E86" s="29">
        <v>530.5</v>
      </c>
      <c r="F86" s="29"/>
      <c r="G86" s="29"/>
    </row>
    <row r="87" spans="1:7" ht="47.25" customHeight="1">
      <c r="A87" s="25">
        <v>81</v>
      </c>
      <c r="B87" s="35" t="s">
        <v>273</v>
      </c>
      <c r="C87" s="12" t="s">
        <v>390</v>
      </c>
      <c r="D87" s="32" t="s">
        <v>391</v>
      </c>
      <c r="E87" s="29">
        <v>23.4</v>
      </c>
      <c r="F87" s="29"/>
      <c r="G87" s="29"/>
    </row>
    <row r="88" spans="1:7" ht="66" customHeight="1">
      <c r="A88" s="25">
        <v>82</v>
      </c>
      <c r="B88" s="35" t="s">
        <v>273</v>
      </c>
      <c r="C88" s="12" t="s">
        <v>88</v>
      </c>
      <c r="D88" s="32" t="s">
        <v>89</v>
      </c>
      <c r="E88" s="29">
        <v>583.7</v>
      </c>
      <c r="F88" s="29"/>
      <c r="G88" s="29"/>
    </row>
    <row r="89" spans="1:7" ht="60.75" customHeight="1">
      <c r="A89" s="25">
        <v>83</v>
      </c>
      <c r="B89" s="35" t="s">
        <v>273</v>
      </c>
      <c r="C89" s="12" t="s">
        <v>377</v>
      </c>
      <c r="D89" s="32" t="s">
        <v>378</v>
      </c>
      <c r="E89" s="29">
        <v>30973.9</v>
      </c>
      <c r="F89" s="29"/>
      <c r="G89" s="29"/>
    </row>
    <row r="90" spans="1:7" ht="31.5" customHeight="1">
      <c r="A90" s="25">
        <v>84</v>
      </c>
      <c r="B90" s="35" t="s">
        <v>273</v>
      </c>
      <c r="C90" s="12" t="s">
        <v>408</v>
      </c>
      <c r="D90" s="32" t="s">
        <v>409</v>
      </c>
      <c r="E90" s="29">
        <v>4000</v>
      </c>
      <c r="F90" s="29"/>
      <c r="G90" s="29"/>
    </row>
    <row r="91" spans="1:7" ht="31.5" customHeight="1">
      <c r="A91" s="25">
        <v>85</v>
      </c>
      <c r="B91" s="35" t="s">
        <v>273</v>
      </c>
      <c r="C91" s="12" t="s">
        <v>410</v>
      </c>
      <c r="D91" s="32" t="s">
        <v>411</v>
      </c>
      <c r="E91" s="29">
        <v>273</v>
      </c>
      <c r="F91" s="29"/>
      <c r="G91" s="29"/>
    </row>
    <row r="92" spans="1:7" ht="61.5" customHeight="1">
      <c r="A92" s="25">
        <v>86</v>
      </c>
      <c r="B92" s="35" t="s">
        <v>273</v>
      </c>
      <c r="C92" s="12" t="s">
        <v>279</v>
      </c>
      <c r="D92" s="32" t="s">
        <v>280</v>
      </c>
      <c r="E92" s="29">
        <v>994.1</v>
      </c>
      <c r="F92" s="29"/>
      <c r="G92" s="29"/>
    </row>
    <row r="93" spans="1:7" ht="78.75" customHeight="1">
      <c r="A93" s="25">
        <v>87</v>
      </c>
      <c r="B93" s="35" t="s">
        <v>273</v>
      </c>
      <c r="C93" s="43" t="s">
        <v>277</v>
      </c>
      <c r="D93" s="32" t="s">
        <v>278</v>
      </c>
      <c r="E93" s="29">
        <v>169.7</v>
      </c>
      <c r="F93" s="29"/>
      <c r="G93" s="29"/>
    </row>
    <row r="94" spans="1:7" ht="49.5" customHeight="1" hidden="1">
      <c r="A94" s="25">
        <v>53</v>
      </c>
      <c r="B94" s="35" t="s">
        <v>273</v>
      </c>
      <c r="C94" s="43" t="s">
        <v>230</v>
      </c>
      <c r="D94" s="32" t="s">
        <v>231</v>
      </c>
      <c r="E94" s="29"/>
      <c r="F94" s="29"/>
      <c r="G94" s="29"/>
    </row>
    <row r="95" spans="1:7" ht="126.75" customHeight="1" hidden="1">
      <c r="A95" s="25">
        <v>54</v>
      </c>
      <c r="B95" s="35" t="s">
        <v>273</v>
      </c>
      <c r="C95" s="43" t="s">
        <v>212</v>
      </c>
      <c r="D95" s="32" t="s">
        <v>213</v>
      </c>
      <c r="E95" s="29"/>
      <c r="F95" s="29"/>
      <c r="G95" s="29"/>
    </row>
    <row r="96" spans="1:7" ht="45" customHeight="1">
      <c r="A96" s="25">
        <v>88</v>
      </c>
      <c r="B96" s="35" t="s">
        <v>273</v>
      </c>
      <c r="C96" s="43" t="s">
        <v>426</v>
      </c>
      <c r="D96" s="32" t="s">
        <v>427</v>
      </c>
      <c r="E96" s="29">
        <v>6000</v>
      </c>
      <c r="F96" s="29"/>
      <c r="G96" s="29"/>
    </row>
    <row r="97" spans="1:7" ht="62.25" customHeight="1">
      <c r="A97" s="25">
        <v>89</v>
      </c>
      <c r="B97" s="35" t="s">
        <v>273</v>
      </c>
      <c r="C97" s="43" t="s">
        <v>414</v>
      </c>
      <c r="D97" s="32" t="s">
        <v>415</v>
      </c>
      <c r="E97" s="29">
        <v>94.5</v>
      </c>
      <c r="F97" s="29"/>
      <c r="G97" s="29"/>
    </row>
    <row r="98" spans="1:7" ht="78.75" customHeight="1">
      <c r="A98" s="25">
        <v>90</v>
      </c>
      <c r="B98" s="35" t="s">
        <v>273</v>
      </c>
      <c r="C98" s="43" t="s">
        <v>403</v>
      </c>
      <c r="D98" s="32" t="s">
        <v>404</v>
      </c>
      <c r="E98" s="29">
        <v>101.3</v>
      </c>
      <c r="F98" s="29"/>
      <c r="G98" s="29"/>
    </row>
    <row r="99" spans="1:7" ht="29.25" customHeight="1">
      <c r="A99" s="25">
        <v>91</v>
      </c>
      <c r="B99" s="35" t="s">
        <v>273</v>
      </c>
      <c r="C99" s="43" t="s">
        <v>84</v>
      </c>
      <c r="D99" s="32" t="s">
        <v>85</v>
      </c>
      <c r="E99" s="29">
        <v>1838.7</v>
      </c>
      <c r="F99" s="29"/>
      <c r="G99" s="29"/>
    </row>
    <row r="100" spans="1:7" ht="45" customHeight="1">
      <c r="A100" s="25">
        <v>92</v>
      </c>
      <c r="B100" s="35" t="s">
        <v>273</v>
      </c>
      <c r="C100" s="43" t="s">
        <v>230</v>
      </c>
      <c r="D100" s="32" t="s">
        <v>231</v>
      </c>
      <c r="E100" s="29">
        <v>43711</v>
      </c>
      <c r="F100" s="29"/>
      <c r="G100" s="29"/>
    </row>
    <row r="101" spans="1:7" ht="76.5" customHeight="1">
      <c r="A101" s="25">
        <v>93</v>
      </c>
      <c r="B101" s="35" t="s">
        <v>273</v>
      </c>
      <c r="C101" s="43" t="s">
        <v>428</v>
      </c>
      <c r="D101" s="32" t="s">
        <v>429</v>
      </c>
      <c r="E101" s="29">
        <v>1593.8</v>
      </c>
      <c r="F101" s="29"/>
      <c r="G101" s="29"/>
    </row>
    <row r="102" spans="1:7" ht="30.75" customHeight="1">
      <c r="A102" s="25">
        <v>94</v>
      </c>
      <c r="B102" s="35" t="s">
        <v>273</v>
      </c>
      <c r="C102" s="12" t="s">
        <v>177</v>
      </c>
      <c r="D102" s="13" t="s">
        <v>178</v>
      </c>
      <c r="E102" s="24">
        <f>E103+E105+E111+E113+E115+E119+E124+E201+E210+E211+E195</f>
        <v>159057.11</v>
      </c>
      <c r="F102" s="24"/>
      <c r="G102" s="24"/>
    </row>
    <row r="103" spans="1:11" ht="30.75" customHeight="1">
      <c r="A103" s="25">
        <v>95</v>
      </c>
      <c r="B103" s="35" t="s">
        <v>273</v>
      </c>
      <c r="C103" s="12" t="s">
        <v>198</v>
      </c>
      <c r="D103" s="13" t="s">
        <v>199</v>
      </c>
      <c r="E103" s="46">
        <f>E104</f>
        <v>5128.95</v>
      </c>
      <c r="F103" s="46"/>
      <c r="G103" s="46"/>
      <c r="I103" s="4"/>
      <c r="J103" s="5"/>
      <c r="K103" s="4"/>
    </row>
    <row r="104" spans="1:11" ht="30.75" customHeight="1">
      <c r="A104" s="25">
        <v>96</v>
      </c>
      <c r="B104" s="35" t="s">
        <v>273</v>
      </c>
      <c r="C104" s="12" t="s">
        <v>191</v>
      </c>
      <c r="D104" s="13" t="s">
        <v>192</v>
      </c>
      <c r="E104" s="11">
        <v>5128.95</v>
      </c>
      <c r="F104" s="11"/>
      <c r="G104" s="11"/>
      <c r="I104" s="4"/>
      <c r="J104" s="5"/>
      <c r="K104" s="4"/>
    </row>
    <row r="105" spans="1:11" ht="47.25" customHeight="1">
      <c r="A105" s="25">
        <v>97</v>
      </c>
      <c r="B105" s="35" t="s">
        <v>273</v>
      </c>
      <c r="C105" s="12" t="s">
        <v>235</v>
      </c>
      <c r="D105" s="56" t="s">
        <v>267</v>
      </c>
      <c r="E105" s="11">
        <f>E110</f>
        <v>55.69</v>
      </c>
      <c r="F105" s="11"/>
      <c r="G105" s="11"/>
      <c r="I105" s="4"/>
      <c r="J105" s="5"/>
      <c r="K105" s="4"/>
    </row>
    <row r="106" spans="1:11" ht="1.5" customHeight="1" hidden="1">
      <c r="A106" s="25">
        <v>59</v>
      </c>
      <c r="B106" s="35" t="s">
        <v>273</v>
      </c>
      <c r="C106" s="12" t="s">
        <v>228</v>
      </c>
      <c r="D106" s="13" t="s">
        <v>268</v>
      </c>
      <c r="E106" s="11"/>
      <c r="F106" s="11"/>
      <c r="G106" s="11"/>
      <c r="I106" s="4"/>
      <c r="J106" s="5"/>
      <c r="K106" s="4"/>
    </row>
    <row r="107" spans="1:11" ht="0.75" customHeight="1" hidden="1">
      <c r="A107" s="25">
        <v>58</v>
      </c>
      <c r="B107" s="35" t="s">
        <v>273</v>
      </c>
      <c r="C107" s="63" t="s">
        <v>200</v>
      </c>
      <c r="D107" s="64" t="s">
        <v>201</v>
      </c>
      <c r="E107" s="65"/>
      <c r="F107" s="65"/>
      <c r="G107" s="65"/>
      <c r="I107" s="4"/>
      <c r="J107" s="5"/>
      <c r="K107" s="4"/>
    </row>
    <row r="108" spans="1:11" ht="33.75" customHeight="1" hidden="1">
      <c r="A108" s="25"/>
      <c r="B108" s="35" t="s">
        <v>273</v>
      </c>
      <c r="C108" s="63" t="s">
        <v>269</v>
      </c>
      <c r="D108" s="64" t="s">
        <v>193</v>
      </c>
      <c r="E108" s="66"/>
      <c r="F108" s="66"/>
      <c r="G108" s="66"/>
      <c r="I108" s="4"/>
      <c r="J108" s="5"/>
      <c r="K108" s="4"/>
    </row>
    <row r="109" spans="1:11" ht="0.75" customHeight="1" hidden="1">
      <c r="A109" s="25">
        <v>52</v>
      </c>
      <c r="B109" s="35" t="s">
        <v>273</v>
      </c>
      <c r="C109" s="63" t="s">
        <v>245</v>
      </c>
      <c r="D109" s="64" t="s">
        <v>193</v>
      </c>
      <c r="E109" s="66"/>
      <c r="F109" s="66"/>
      <c r="G109" s="66"/>
      <c r="I109" s="4"/>
      <c r="J109" s="5"/>
      <c r="K109" s="4"/>
    </row>
    <row r="110" spans="1:11" ht="46.5" customHeight="1">
      <c r="A110" s="25">
        <v>98</v>
      </c>
      <c r="B110" s="35" t="s">
        <v>273</v>
      </c>
      <c r="C110" s="71" t="s">
        <v>228</v>
      </c>
      <c r="D110" s="72" t="s">
        <v>103</v>
      </c>
      <c r="E110" s="69">
        <v>55.69</v>
      </c>
      <c r="F110" s="69"/>
      <c r="G110" s="69"/>
      <c r="I110" s="4"/>
      <c r="J110" s="5"/>
      <c r="K110" s="4"/>
    </row>
    <row r="111" spans="1:11" ht="49.5" customHeight="1">
      <c r="A111" s="25">
        <v>99</v>
      </c>
      <c r="B111" s="35" t="s">
        <v>273</v>
      </c>
      <c r="C111" s="12" t="s">
        <v>237</v>
      </c>
      <c r="D111" s="13" t="s">
        <v>270</v>
      </c>
      <c r="E111" s="11">
        <f>E112</f>
        <v>4.5</v>
      </c>
      <c r="F111" s="11"/>
      <c r="G111" s="11"/>
      <c r="I111" s="4"/>
      <c r="J111" s="5"/>
      <c r="K111" s="4"/>
    </row>
    <row r="112" spans="1:11" ht="60.75" customHeight="1">
      <c r="A112" s="25">
        <v>100</v>
      </c>
      <c r="B112" s="35" t="s">
        <v>273</v>
      </c>
      <c r="C112" s="12" t="s">
        <v>227</v>
      </c>
      <c r="D112" s="13" t="s">
        <v>271</v>
      </c>
      <c r="E112" s="11">
        <v>4.5</v>
      </c>
      <c r="F112" s="11"/>
      <c r="G112" s="11"/>
      <c r="I112" s="4"/>
      <c r="J112" s="5"/>
      <c r="K112" s="4"/>
    </row>
    <row r="113" spans="1:11" ht="30" customHeight="1">
      <c r="A113" s="25">
        <v>101</v>
      </c>
      <c r="B113" s="35" t="s">
        <v>273</v>
      </c>
      <c r="C113" s="12" t="s">
        <v>204</v>
      </c>
      <c r="D113" s="13" t="s">
        <v>205</v>
      </c>
      <c r="E113" s="46">
        <f>E114</f>
        <v>604.8</v>
      </c>
      <c r="F113" s="46"/>
      <c r="G113" s="46"/>
      <c r="I113" s="4"/>
      <c r="J113" s="5"/>
      <c r="K113" s="4"/>
    </row>
    <row r="114" spans="1:11" ht="47.25" customHeight="1">
      <c r="A114" s="25">
        <v>102</v>
      </c>
      <c r="B114" s="35" t="s">
        <v>273</v>
      </c>
      <c r="C114" s="55" t="s">
        <v>189</v>
      </c>
      <c r="D114" s="13" t="s">
        <v>190</v>
      </c>
      <c r="E114" s="11">
        <v>604.8</v>
      </c>
      <c r="F114" s="11"/>
      <c r="G114" s="11"/>
      <c r="I114" s="4"/>
      <c r="J114" s="5"/>
      <c r="K114" s="4"/>
    </row>
    <row r="115" spans="1:11" ht="28.5" customHeight="1">
      <c r="A115" s="25">
        <v>103</v>
      </c>
      <c r="B115" s="35" t="s">
        <v>273</v>
      </c>
      <c r="C115" s="55" t="s">
        <v>262</v>
      </c>
      <c r="D115" s="13" t="s">
        <v>206</v>
      </c>
      <c r="E115" s="46">
        <f>E116+E117</f>
        <v>1535.7</v>
      </c>
      <c r="F115" s="46"/>
      <c r="G115" s="46"/>
      <c r="I115" s="4"/>
      <c r="J115" s="5"/>
      <c r="K115" s="4"/>
    </row>
    <row r="116" spans="1:11" ht="30" customHeight="1">
      <c r="A116" s="25">
        <v>104</v>
      </c>
      <c r="B116" s="35" t="s">
        <v>273</v>
      </c>
      <c r="C116" s="55" t="s">
        <v>261</v>
      </c>
      <c r="D116" s="13" t="s">
        <v>194</v>
      </c>
      <c r="E116" s="11">
        <f>E118</f>
        <v>95.5</v>
      </c>
      <c r="F116" s="11"/>
      <c r="G116" s="11"/>
      <c r="I116" s="4"/>
      <c r="J116" s="5"/>
      <c r="K116" s="4"/>
    </row>
    <row r="117" spans="1:11" ht="45.75" customHeight="1">
      <c r="A117" s="25">
        <v>105</v>
      </c>
      <c r="B117" s="35" t="s">
        <v>273</v>
      </c>
      <c r="C117" s="55" t="s">
        <v>90</v>
      </c>
      <c r="D117" s="13" t="s">
        <v>91</v>
      </c>
      <c r="E117" s="11">
        <v>1440.2</v>
      </c>
      <c r="F117" s="11"/>
      <c r="G117" s="11"/>
      <c r="I117" s="4"/>
      <c r="J117" s="5"/>
      <c r="K117" s="4"/>
    </row>
    <row r="118" spans="1:11" ht="46.5" customHeight="1">
      <c r="A118" s="25">
        <v>106</v>
      </c>
      <c r="B118" s="35" t="s">
        <v>273</v>
      </c>
      <c r="C118" s="12" t="s">
        <v>263</v>
      </c>
      <c r="D118" s="13" t="s">
        <v>92</v>
      </c>
      <c r="E118" s="11">
        <v>95.5</v>
      </c>
      <c r="F118" s="11"/>
      <c r="G118" s="11"/>
      <c r="I118" s="4"/>
      <c r="J118" s="5"/>
      <c r="K118" s="4"/>
    </row>
    <row r="119" spans="1:11" ht="47.25" customHeight="1">
      <c r="A119" s="25">
        <v>107</v>
      </c>
      <c r="B119" s="35" t="s">
        <v>273</v>
      </c>
      <c r="C119" s="12" t="s">
        <v>207</v>
      </c>
      <c r="D119" s="13" t="s">
        <v>195</v>
      </c>
      <c r="E119" s="46">
        <f>E120</f>
        <v>679.1</v>
      </c>
      <c r="F119" s="46"/>
      <c r="G119" s="46"/>
      <c r="I119" s="4"/>
      <c r="J119" s="5"/>
      <c r="K119" s="4"/>
    </row>
    <row r="120" spans="1:11" ht="45" customHeight="1">
      <c r="A120" s="25">
        <v>108</v>
      </c>
      <c r="B120" s="35" t="s">
        <v>273</v>
      </c>
      <c r="C120" s="12" t="s">
        <v>264</v>
      </c>
      <c r="D120" s="13" t="s">
        <v>240</v>
      </c>
      <c r="E120" s="11">
        <f>E121</f>
        <v>679.1</v>
      </c>
      <c r="F120" s="11"/>
      <c r="G120" s="11"/>
      <c r="I120" s="4"/>
      <c r="J120" s="5"/>
      <c r="K120" s="4"/>
    </row>
    <row r="121" spans="1:11" ht="108" customHeight="1">
      <c r="A121" s="25">
        <v>109</v>
      </c>
      <c r="B121" s="35" t="s">
        <v>273</v>
      </c>
      <c r="C121" s="12" t="s">
        <v>356</v>
      </c>
      <c r="D121" s="13" t="s">
        <v>357</v>
      </c>
      <c r="E121" s="11">
        <f>E122+E123</f>
        <v>679.1</v>
      </c>
      <c r="F121" s="11"/>
      <c r="G121" s="11"/>
      <c r="I121" s="4"/>
      <c r="J121" s="5"/>
      <c r="K121" s="4"/>
    </row>
    <row r="122" spans="1:11" ht="30" customHeight="1">
      <c r="A122" s="25">
        <v>110</v>
      </c>
      <c r="B122" s="35" t="s">
        <v>273</v>
      </c>
      <c r="C122" s="12" t="s">
        <v>285</v>
      </c>
      <c r="D122" s="13" t="s">
        <v>368</v>
      </c>
      <c r="E122" s="11">
        <v>669.5</v>
      </c>
      <c r="F122" s="11"/>
      <c r="G122" s="11"/>
      <c r="I122" s="4"/>
      <c r="J122" s="5"/>
      <c r="K122" s="4"/>
    </row>
    <row r="123" spans="1:11" ht="18.75" customHeight="1">
      <c r="A123" s="25">
        <v>111</v>
      </c>
      <c r="B123" s="35" t="s">
        <v>273</v>
      </c>
      <c r="C123" s="12" t="s">
        <v>286</v>
      </c>
      <c r="D123" s="13" t="s">
        <v>369</v>
      </c>
      <c r="E123" s="11">
        <v>9.6</v>
      </c>
      <c r="F123" s="11"/>
      <c r="G123" s="11"/>
      <c r="I123" s="4"/>
      <c r="J123" s="5"/>
      <c r="K123" s="4"/>
    </row>
    <row r="124" spans="1:11" ht="30.75" customHeight="1">
      <c r="A124" s="25">
        <v>112</v>
      </c>
      <c r="B124" s="35" t="s">
        <v>273</v>
      </c>
      <c r="C124" s="12" t="s">
        <v>202</v>
      </c>
      <c r="D124" s="13" t="s">
        <v>203</v>
      </c>
      <c r="E124" s="46">
        <f>E125</f>
        <v>149448.17</v>
      </c>
      <c r="F124" s="46"/>
      <c r="G124" s="46"/>
      <c r="I124" s="4"/>
      <c r="J124" s="5"/>
      <c r="K124" s="4"/>
    </row>
    <row r="125" spans="1:11" ht="33" customHeight="1">
      <c r="A125" s="25">
        <v>113</v>
      </c>
      <c r="B125" s="35" t="s">
        <v>273</v>
      </c>
      <c r="C125" s="12" t="s">
        <v>196</v>
      </c>
      <c r="D125" s="13" t="s">
        <v>197</v>
      </c>
      <c r="E125" s="46">
        <f>E126+E130+E133+E137+E141+E148+E157+E160+E161+E166+E169+E172+E173+E174+E175+E176+E177+E178+E179+E180+E181+E182+E183+E185+E189+E192+E153+E184+E188</f>
        <v>149448.17</v>
      </c>
      <c r="F125" s="46"/>
      <c r="G125" s="46"/>
      <c r="I125" s="4"/>
      <c r="J125" s="5"/>
      <c r="K125" s="4"/>
    </row>
    <row r="126" spans="1:11" ht="122.25" customHeight="1">
      <c r="A126" s="25">
        <v>114</v>
      </c>
      <c r="B126" s="35" t="s">
        <v>273</v>
      </c>
      <c r="C126" s="12" t="s">
        <v>358</v>
      </c>
      <c r="D126" s="13" t="s">
        <v>359</v>
      </c>
      <c r="E126" s="46">
        <f>E127+E128</f>
        <v>452.4</v>
      </c>
      <c r="F126" s="46"/>
      <c r="G126" s="46"/>
      <c r="I126" s="4"/>
      <c r="J126" s="5"/>
      <c r="K126" s="4"/>
    </row>
    <row r="127" spans="1:11" ht="45.75" customHeight="1">
      <c r="A127" s="25">
        <v>115</v>
      </c>
      <c r="B127" s="35" t="s">
        <v>273</v>
      </c>
      <c r="C127" s="12" t="s">
        <v>293</v>
      </c>
      <c r="D127" s="13" t="s">
        <v>294</v>
      </c>
      <c r="E127" s="46">
        <f>480.2-36</f>
        <v>444.2</v>
      </c>
      <c r="F127" s="46"/>
      <c r="G127" s="46"/>
      <c r="I127" s="4"/>
      <c r="J127" s="5"/>
      <c r="K127" s="4"/>
    </row>
    <row r="128" spans="1:11" ht="28.5" customHeight="1">
      <c r="A128" s="25">
        <v>116</v>
      </c>
      <c r="B128" s="35" t="s">
        <v>273</v>
      </c>
      <c r="C128" s="12" t="s">
        <v>341</v>
      </c>
      <c r="D128" s="13" t="s">
        <v>370</v>
      </c>
      <c r="E128" s="11">
        <f>8.5-0.3</f>
        <v>8.2</v>
      </c>
      <c r="F128" s="11"/>
      <c r="G128" s="11"/>
      <c r="I128" s="4"/>
      <c r="J128" s="5"/>
      <c r="K128" s="4"/>
    </row>
    <row r="129" spans="1:11" ht="48" customHeight="1" hidden="1">
      <c r="A129" s="25">
        <v>66</v>
      </c>
      <c r="B129" s="35" t="s">
        <v>273</v>
      </c>
      <c r="C129" s="12" t="s">
        <v>241</v>
      </c>
      <c r="D129" s="13" t="s">
        <v>226</v>
      </c>
      <c r="E129" s="11"/>
      <c r="F129" s="11"/>
      <c r="G129" s="11"/>
      <c r="I129" s="4"/>
      <c r="J129" s="5"/>
      <c r="K129" s="4"/>
    </row>
    <row r="130" spans="1:11" ht="141.75" customHeight="1">
      <c r="A130" s="25">
        <v>117</v>
      </c>
      <c r="B130" s="35" t="s">
        <v>273</v>
      </c>
      <c r="C130" s="12" t="s">
        <v>360</v>
      </c>
      <c r="D130" s="13" t="s">
        <v>361</v>
      </c>
      <c r="E130" s="11">
        <f>E131+E132</f>
        <v>7180.36</v>
      </c>
      <c r="F130" s="11"/>
      <c r="G130" s="11"/>
      <c r="I130" s="4"/>
      <c r="J130" s="5"/>
      <c r="K130" s="4"/>
    </row>
    <row r="131" spans="1:11" ht="30" customHeight="1">
      <c r="A131" s="25">
        <v>118</v>
      </c>
      <c r="B131" s="35" t="s">
        <v>273</v>
      </c>
      <c r="C131" s="12" t="s">
        <v>296</v>
      </c>
      <c r="D131" s="13" t="s">
        <v>295</v>
      </c>
      <c r="E131" s="11">
        <v>7055.98</v>
      </c>
      <c r="F131" s="11"/>
      <c r="G131" s="11"/>
      <c r="I131" s="4"/>
      <c r="J131" s="5"/>
      <c r="K131" s="4"/>
    </row>
    <row r="132" spans="1:11" ht="28.5" customHeight="1">
      <c r="A132" s="25">
        <v>119</v>
      </c>
      <c r="B132" s="35" t="s">
        <v>273</v>
      </c>
      <c r="C132" s="12" t="s">
        <v>297</v>
      </c>
      <c r="D132" s="13" t="s">
        <v>371</v>
      </c>
      <c r="E132" s="11">
        <v>124.38</v>
      </c>
      <c r="F132" s="11"/>
      <c r="G132" s="11"/>
      <c r="I132" s="4"/>
      <c r="J132" s="5"/>
      <c r="K132" s="4"/>
    </row>
    <row r="133" spans="1:11" ht="156.75" customHeight="1">
      <c r="A133" s="25">
        <v>120</v>
      </c>
      <c r="B133" s="35" t="s">
        <v>273</v>
      </c>
      <c r="C133" s="12" t="s">
        <v>362</v>
      </c>
      <c r="D133" s="13" t="s">
        <v>363</v>
      </c>
      <c r="E133" s="11">
        <f>E134+E135+E136</f>
        <v>3445.8</v>
      </c>
      <c r="F133" s="11"/>
      <c r="G133" s="11"/>
      <c r="I133" s="4"/>
      <c r="J133" s="5"/>
      <c r="K133" s="4"/>
    </row>
    <row r="134" spans="1:11" ht="29.25" customHeight="1">
      <c r="A134" s="25">
        <v>121</v>
      </c>
      <c r="B134" s="35" t="s">
        <v>273</v>
      </c>
      <c r="C134" s="12" t="s">
        <v>298</v>
      </c>
      <c r="D134" s="13" t="s">
        <v>299</v>
      </c>
      <c r="E134" s="11">
        <f>1899.4-104</f>
        <v>1795.4</v>
      </c>
      <c r="F134" s="11"/>
      <c r="G134" s="11"/>
      <c r="I134" s="4"/>
      <c r="J134" s="5"/>
      <c r="K134" s="4"/>
    </row>
    <row r="135" spans="1:11" ht="61.5" customHeight="1">
      <c r="A135" s="25">
        <v>122</v>
      </c>
      <c r="B135" s="35" t="s">
        <v>273</v>
      </c>
      <c r="C135" s="12" t="s">
        <v>300</v>
      </c>
      <c r="D135" s="13" t="s">
        <v>52</v>
      </c>
      <c r="E135" s="11">
        <f>1682-91</f>
        <v>1591</v>
      </c>
      <c r="F135" s="11"/>
      <c r="G135" s="11"/>
      <c r="I135" s="4"/>
      <c r="J135" s="5"/>
      <c r="K135" s="4"/>
    </row>
    <row r="136" spans="1:11" ht="32.25" customHeight="1">
      <c r="A136" s="25">
        <v>123</v>
      </c>
      <c r="B136" s="35" t="s">
        <v>273</v>
      </c>
      <c r="C136" s="12" t="s">
        <v>301</v>
      </c>
      <c r="D136" s="13" t="s">
        <v>370</v>
      </c>
      <c r="E136" s="11">
        <f>63.4-4</f>
        <v>59.4</v>
      </c>
      <c r="F136" s="11"/>
      <c r="G136" s="11"/>
      <c r="I136" s="4"/>
      <c r="J136" s="5"/>
      <c r="K136" s="4"/>
    </row>
    <row r="137" spans="1:11" ht="159.75" customHeight="1">
      <c r="A137" s="25">
        <v>124</v>
      </c>
      <c r="B137" s="35" t="s">
        <v>273</v>
      </c>
      <c r="C137" s="12" t="s">
        <v>364</v>
      </c>
      <c r="D137" s="13" t="s">
        <v>365</v>
      </c>
      <c r="E137" s="11">
        <f>E138+E139</f>
        <v>14.24</v>
      </c>
      <c r="F137" s="11"/>
      <c r="G137" s="11"/>
      <c r="I137" s="4"/>
      <c r="J137" s="5"/>
      <c r="K137" s="4"/>
    </row>
    <row r="138" spans="1:11" ht="21" customHeight="1">
      <c r="A138" s="25">
        <v>125</v>
      </c>
      <c r="B138" s="35" t="s">
        <v>273</v>
      </c>
      <c r="C138" s="12" t="s">
        <v>302</v>
      </c>
      <c r="D138" s="13" t="s">
        <v>366</v>
      </c>
      <c r="E138" s="11">
        <v>13.8</v>
      </c>
      <c r="F138" s="11"/>
      <c r="G138" s="11"/>
      <c r="I138" s="4"/>
      <c r="J138" s="5"/>
      <c r="K138" s="4"/>
    </row>
    <row r="139" spans="1:11" ht="30.75" customHeight="1">
      <c r="A139" s="25">
        <v>126</v>
      </c>
      <c r="B139" s="35" t="s">
        <v>273</v>
      </c>
      <c r="C139" s="12" t="s">
        <v>303</v>
      </c>
      <c r="D139" s="13" t="s">
        <v>367</v>
      </c>
      <c r="E139" s="11">
        <f>1.2-0.76</f>
        <v>0.43999999999999995</v>
      </c>
      <c r="F139" s="11"/>
      <c r="G139" s="11"/>
      <c r="I139" s="4"/>
      <c r="J139" s="5"/>
      <c r="K139" s="4"/>
    </row>
    <row r="140" spans="1:11" ht="0.75" customHeight="1" hidden="1">
      <c r="A140" s="25">
        <v>85</v>
      </c>
      <c r="B140" s="35" t="s">
        <v>273</v>
      </c>
      <c r="C140" s="12" t="s">
        <v>242</v>
      </c>
      <c r="D140" s="30" t="s">
        <v>225</v>
      </c>
      <c r="E140" s="11"/>
      <c r="F140" s="11"/>
      <c r="G140" s="11"/>
      <c r="I140" s="4"/>
      <c r="J140" s="5"/>
      <c r="K140" s="4"/>
    </row>
    <row r="141" spans="1:11" ht="111.75" customHeight="1">
      <c r="A141" s="25">
        <v>127</v>
      </c>
      <c r="B141" s="35" t="s">
        <v>273</v>
      </c>
      <c r="C141" s="12" t="s">
        <v>372</v>
      </c>
      <c r="D141" s="30" t="s">
        <v>3</v>
      </c>
      <c r="E141" s="11">
        <f>E142+E143+E144+E145+E146+E147</f>
        <v>864.74</v>
      </c>
      <c r="F141" s="11"/>
      <c r="G141" s="11"/>
      <c r="I141" s="4"/>
      <c r="J141" s="5"/>
      <c r="K141" s="4"/>
    </row>
    <row r="142" spans="1:11" ht="32.25" customHeight="1">
      <c r="A142" s="25">
        <v>128</v>
      </c>
      <c r="B142" s="35" t="s">
        <v>273</v>
      </c>
      <c r="C142" s="12" t="s">
        <v>304</v>
      </c>
      <c r="D142" s="13" t="s">
        <v>4</v>
      </c>
      <c r="E142" s="11">
        <v>521.8</v>
      </c>
      <c r="F142" s="11"/>
      <c r="G142" s="11"/>
      <c r="I142" s="4"/>
      <c r="J142" s="5"/>
      <c r="K142" s="4"/>
    </row>
    <row r="143" spans="1:11" ht="30" customHeight="1">
      <c r="A143" s="25">
        <v>129</v>
      </c>
      <c r="B143" s="35" t="s">
        <v>273</v>
      </c>
      <c r="C143" s="12" t="s">
        <v>305</v>
      </c>
      <c r="D143" s="13" t="s">
        <v>5</v>
      </c>
      <c r="E143" s="11">
        <v>151.7</v>
      </c>
      <c r="F143" s="11"/>
      <c r="G143" s="11"/>
      <c r="I143" s="4"/>
      <c r="J143" s="5"/>
      <c r="K143" s="4"/>
    </row>
    <row r="144" spans="1:11" ht="94.5" customHeight="1" hidden="1">
      <c r="A144" s="25">
        <v>88</v>
      </c>
      <c r="B144" s="35" t="s">
        <v>273</v>
      </c>
      <c r="C144" s="12" t="s">
        <v>306</v>
      </c>
      <c r="D144" s="13" t="s">
        <v>6</v>
      </c>
      <c r="E144" s="11"/>
      <c r="F144" s="11"/>
      <c r="G144" s="11"/>
      <c r="I144" s="4"/>
      <c r="J144" s="5"/>
      <c r="K144" s="4"/>
    </row>
    <row r="145" spans="1:11" ht="29.25" customHeight="1">
      <c r="A145" s="25">
        <v>130</v>
      </c>
      <c r="B145" s="35" t="s">
        <v>273</v>
      </c>
      <c r="C145" s="12" t="s">
        <v>307</v>
      </c>
      <c r="D145" s="13" t="s">
        <v>7</v>
      </c>
      <c r="E145" s="11">
        <v>12.8</v>
      </c>
      <c r="F145" s="11"/>
      <c r="G145" s="11"/>
      <c r="I145" s="4"/>
      <c r="J145" s="5"/>
      <c r="K145" s="4"/>
    </row>
    <row r="146" spans="1:11" ht="43.5" customHeight="1">
      <c r="A146" s="25">
        <v>131</v>
      </c>
      <c r="B146" s="35" t="s">
        <v>273</v>
      </c>
      <c r="C146" s="12" t="s">
        <v>308</v>
      </c>
      <c r="D146" s="13" t="s">
        <v>113</v>
      </c>
      <c r="E146" s="11">
        <v>88.63</v>
      </c>
      <c r="F146" s="11"/>
      <c r="G146" s="11"/>
      <c r="I146" s="4"/>
      <c r="J146" s="5"/>
      <c r="K146" s="4"/>
    </row>
    <row r="147" spans="1:11" ht="45.75" customHeight="1">
      <c r="A147" s="25">
        <v>132</v>
      </c>
      <c r="B147" s="35" t="s">
        <v>273</v>
      </c>
      <c r="C147" s="12" t="s">
        <v>309</v>
      </c>
      <c r="D147" s="13" t="s">
        <v>113</v>
      </c>
      <c r="E147" s="11">
        <v>89.81</v>
      </c>
      <c r="F147" s="11"/>
      <c r="G147" s="11"/>
      <c r="I147" s="4"/>
      <c r="J147" s="5"/>
      <c r="K147" s="4"/>
    </row>
    <row r="148" spans="1:11" ht="90.75" customHeight="1">
      <c r="A148" s="25">
        <v>133</v>
      </c>
      <c r="B148" s="35" t="s">
        <v>273</v>
      </c>
      <c r="C148" s="12" t="s">
        <v>243</v>
      </c>
      <c r="D148" s="13" t="s">
        <v>115</v>
      </c>
      <c r="E148" s="11">
        <f>E149+E150+E151+E154+E155</f>
        <v>178.22</v>
      </c>
      <c r="F148" s="11"/>
      <c r="G148" s="11"/>
      <c r="I148" s="4"/>
      <c r="J148" s="5"/>
      <c r="K148" s="4"/>
    </row>
    <row r="149" spans="1:11" ht="62.25" customHeight="1">
      <c r="A149" s="25">
        <v>134</v>
      </c>
      <c r="B149" s="35" t="s">
        <v>273</v>
      </c>
      <c r="C149" s="12" t="s">
        <v>116</v>
      </c>
      <c r="D149" s="13" t="s">
        <v>117</v>
      </c>
      <c r="E149" s="11">
        <v>4.4</v>
      </c>
      <c r="F149" s="11"/>
      <c r="G149" s="11"/>
      <c r="I149" s="4"/>
      <c r="J149" s="5"/>
      <c r="K149" s="4"/>
    </row>
    <row r="150" spans="1:11" ht="106.5" customHeight="1">
      <c r="A150" s="25">
        <v>135</v>
      </c>
      <c r="B150" s="35" t="s">
        <v>273</v>
      </c>
      <c r="C150" s="12" t="s">
        <v>310</v>
      </c>
      <c r="D150" s="13" t="s">
        <v>118</v>
      </c>
      <c r="E150" s="11">
        <f>1.43-0.13</f>
        <v>1.2999999999999998</v>
      </c>
      <c r="F150" s="11"/>
      <c r="G150" s="11"/>
      <c r="I150" s="4"/>
      <c r="J150" s="5"/>
      <c r="K150" s="4"/>
    </row>
    <row r="151" spans="1:11" ht="30.75" customHeight="1">
      <c r="A151" s="25">
        <v>136</v>
      </c>
      <c r="B151" s="35" t="s">
        <v>273</v>
      </c>
      <c r="C151" s="12" t="s">
        <v>311</v>
      </c>
      <c r="D151" s="13" t="s">
        <v>119</v>
      </c>
      <c r="E151" s="11">
        <v>3.12</v>
      </c>
      <c r="F151" s="11"/>
      <c r="G151" s="11"/>
      <c r="I151" s="4"/>
      <c r="J151" s="5"/>
      <c r="K151" s="4"/>
    </row>
    <row r="152" spans="1:11" ht="0.75" customHeight="1" hidden="1">
      <c r="A152" s="25">
        <v>96</v>
      </c>
      <c r="B152" s="35" t="s">
        <v>273</v>
      </c>
      <c r="C152" s="12" t="s">
        <v>312</v>
      </c>
      <c r="D152" s="13" t="s">
        <v>120</v>
      </c>
      <c r="E152" s="11"/>
      <c r="F152" s="11"/>
      <c r="G152" s="11"/>
      <c r="I152" s="4"/>
      <c r="J152" s="5"/>
      <c r="K152" s="4"/>
    </row>
    <row r="153" spans="1:11" ht="92.25" customHeight="1">
      <c r="A153" s="25">
        <v>137</v>
      </c>
      <c r="B153" s="35" t="s">
        <v>273</v>
      </c>
      <c r="C153" s="12" t="s">
        <v>93</v>
      </c>
      <c r="D153" s="13" t="s">
        <v>94</v>
      </c>
      <c r="E153" s="11">
        <v>14.29</v>
      </c>
      <c r="F153" s="11"/>
      <c r="G153" s="11"/>
      <c r="I153" s="4"/>
      <c r="J153" s="5"/>
      <c r="K153" s="4"/>
    </row>
    <row r="154" spans="1:11" ht="75" customHeight="1">
      <c r="A154" s="25">
        <v>138</v>
      </c>
      <c r="B154" s="35" t="s">
        <v>273</v>
      </c>
      <c r="C154" s="12" t="s">
        <v>313</v>
      </c>
      <c r="D154" s="13" t="s">
        <v>124</v>
      </c>
      <c r="E154" s="11">
        <v>65</v>
      </c>
      <c r="F154" s="11"/>
      <c r="G154" s="11"/>
      <c r="I154" s="4"/>
      <c r="J154" s="5"/>
      <c r="K154" s="4"/>
    </row>
    <row r="155" spans="1:11" ht="45" customHeight="1">
      <c r="A155" s="25">
        <v>139</v>
      </c>
      <c r="B155" s="35" t="s">
        <v>273</v>
      </c>
      <c r="C155" s="12" t="s">
        <v>314</v>
      </c>
      <c r="D155" s="13" t="s">
        <v>125</v>
      </c>
      <c r="E155" s="11">
        <f>107.5-3.1</f>
        <v>104.4</v>
      </c>
      <c r="F155" s="11"/>
      <c r="G155" s="11"/>
      <c r="I155" s="4"/>
      <c r="J155" s="5"/>
      <c r="K155" s="4"/>
    </row>
    <row r="156" spans="1:11" ht="21.75" customHeight="1" hidden="1">
      <c r="A156" s="25">
        <v>72</v>
      </c>
      <c r="B156" s="35" t="s">
        <v>273</v>
      </c>
      <c r="C156" s="12" t="s">
        <v>243</v>
      </c>
      <c r="D156" s="13" t="s">
        <v>126</v>
      </c>
      <c r="E156" s="11"/>
      <c r="F156" s="11"/>
      <c r="G156" s="11"/>
      <c r="I156" s="4"/>
      <c r="J156" s="5"/>
      <c r="K156" s="4"/>
    </row>
    <row r="157" spans="1:11" ht="93" customHeight="1">
      <c r="A157" s="25">
        <v>140</v>
      </c>
      <c r="B157" s="35" t="s">
        <v>273</v>
      </c>
      <c r="C157" s="12" t="s">
        <v>8</v>
      </c>
      <c r="D157" s="13" t="s">
        <v>9</v>
      </c>
      <c r="E157" s="11">
        <f>300.4-29.52-0.52</f>
        <v>270.36</v>
      </c>
      <c r="F157" s="11"/>
      <c r="G157" s="11"/>
      <c r="I157" s="4"/>
      <c r="J157" s="5"/>
      <c r="K157" s="4"/>
    </row>
    <row r="158" spans="1:11" ht="19.5" customHeight="1">
      <c r="A158" s="25">
        <v>141</v>
      </c>
      <c r="B158" s="35" t="s">
        <v>273</v>
      </c>
      <c r="C158" s="12" t="s">
        <v>315</v>
      </c>
      <c r="D158" s="13" t="s">
        <v>10</v>
      </c>
      <c r="E158" s="11">
        <f>295.2-29.52</f>
        <v>265.68</v>
      </c>
      <c r="F158" s="11"/>
      <c r="G158" s="11"/>
      <c r="I158" s="4"/>
      <c r="J158" s="5"/>
      <c r="K158" s="4"/>
    </row>
    <row r="159" spans="1:11" ht="30.75" customHeight="1">
      <c r="A159" s="25">
        <v>142</v>
      </c>
      <c r="B159" s="35" t="s">
        <v>273</v>
      </c>
      <c r="C159" s="12" t="s">
        <v>316</v>
      </c>
      <c r="D159" s="13" t="s">
        <v>11</v>
      </c>
      <c r="E159" s="11">
        <f>5.2-0.52</f>
        <v>4.68</v>
      </c>
      <c r="F159" s="11"/>
      <c r="G159" s="11"/>
      <c r="I159" s="4"/>
      <c r="J159" s="5"/>
      <c r="K159" s="4"/>
    </row>
    <row r="160" spans="1:11" ht="45.75" customHeight="1">
      <c r="A160" s="25">
        <v>143</v>
      </c>
      <c r="B160" s="35" t="s">
        <v>273</v>
      </c>
      <c r="C160" s="12" t="s">
        <v>244</v>
      </c>
      <c r="D160" s="13" t="s">
        <v>317</v>
      </c>
      <c r="E160" s="11">
        <v>8928.7</v>
      </c>
      <c r="F160" s="11"/>
      <c r="G160" s="11"/>
      <c r="I160" s="4"/>
      <c r="J160" s="5"/>
      <c r="K160" s="4"/>
    </row>
    <row r="161" spans="1:11" ht="92.25" customHeight="1">
      <c r="A161" s="25">
        <v>144</v>
      </c>
      <c r="B161" s="35" t="s">
        <v>273</v>
      </c>
      <c r="C161" s="12" t="s">
        <v>12</v>
      </c>
      <c r="D161" s="13" t="s">
        <v>53</v>
      </c>
      <c r="E161" s="11">
        <f>E162+E163+E164+AD166+E165</f>
        <v>1469.8999999999999</v>
      </c>
      <c r="F161" s="11"/>
      <c r="G161" s="11"/>
      <c r="I161" s="4"/>
      <c r="J161" s="5"/>
      <c r="K161" s="4"/>
    </row>
    <row r="162" spans="1:11" ht="44.25" customHeight="1">
      <c r="A162" s="25">
        <v>145</v>
      </c>
      <c r="B162" s="35" t="s">
        <v>273</v>
      </c>
      <c r="C162" s="12" t="s">
        <v>318</v>
      </c>
      <c r="D162" s="13" t="s">
        <v>319</v>
      </c>
      <c r="E162" s="11">
        <v>173.8</v>
      </c>
      <c r="F162" s="11"/>
      <c r="G162" s="11"/>
      <c r="I162" s="4"/>
      <c r="J162" s="5"/>
      <c r="K162" s="4"/>
    </row>
    <row r="163" spans="1:11" ht="75.75" customHeight="1">
      <c r="A163" s="25">
        <v>146</v>
      </c>
      <c r="B163" s="35" t="s">
        <v>273</v>
      </c>
      <c r="C163" s="12" t="s">
        <v>320</v>
      </c>
      <c r="D163" s="13" t="s">
        <v>321</v>
      </c>
      <c r="E163" s="11">
        <v>58.4</v>
      </c>
      <c r="F163" s="11"/>
      <c r="G163" s="11"/>
      <c r="I163" s="4"/>
      <c r="J163" s="5"/>
      <c r="K163" s="4"/>
    </row>
    <row r="164" spans="1:11" ht="46.5" customHeight="1">
      <c r="A164" s="25">
        <v>147</v>
      </c>
      <c r="B164" s="35" t="s">
        <v>273</v>
      </c>
      <c r="C164" s="12" t="s">
        <v>322</v>
      </c>
      <c r="D164" s="13" t="s">
        <v>323</v>
      </c>
      <c r="E164" s="11">
        <v>1212.1</v>
      </c>
      <c r="F164" s="11"/>
      <c r="G164" s="11"/>
      <c r="I164" s="4"/>
      <c r="J164" s="5"/>
      <c r="K164" s="4"/>
    </row>
    <row r="165" spans="1:11" ht="30" customHeight="1">
      <c r="A165" s="25">
        <v>148</v>
      </c>
      <c r="B165" s="35" t="s">
        <v>273</v>
      </c>
      <c r="C165" s="12" t="s">
        <v>324</v>
      </c>
      <c r="D165" s="13" t="s">
        <v>325</v>
      </c>
      <c r="E165" s="11">
        <v>25.6</v>
      </c>
      <c r="F165" s="11"/>
      <c r="G165" s="11"/>
      <c r="I165" s="4"/>
      <c r="J165" s="5"/>
      <c r="K165" s="4"/>
    </row>
    <row r="166" spans="1:11" ht="153.75" customHeight="1">
      <c r="A166" s="25">
        <v>149</v>
      </c>
      <c r="B166" s="35" t="s">
        <v>273</v>
      </c>
      <c r="C166" s="12" t="s">
        <v>15</v>
      </c>
      <c r="D166" s="13" t="s">
        <v>16</v>
      </c>
      <c r="E166" s="11">
        <f>E167+E168</f>
        <v>8317.4</v>
      </c>
      <c r="F166" s="11"/>
      <c r="G166" s="11"/>
      <c r="I166" s="4"/>
      <c r="J166" s="5"/>
      <c r="K166" s="4"/>
    </row>
    <row r="167" spans="1:11" ht="143.25" customHeight="1">
      <c r="A167" s="25">
        <v>150</v>
      </c>
      <c r="B167" s="35" t="s">
        <v>273</v>
      </c>
      <c r="C167" s="12" t="s">
        <v>333</v>
      </c>
      <c r="D167" s="13" t="s">
        <v>17</v>
      </c>
      <c r="E167" s="11">
        <v>8172.8</v>
      </c>
      <c r="F167" s="11"/>
      <c r="G167" s="11"/>
      <c r="I167" s="4"/>
      <c r="J167" s="5"/>
      <c r="K167" s="4"/>
    </row>
    <row r="168" spans="1:11" ht="139.5" customHeight="1">
      <c r="A168" s="25">
        <v>151</v>
      </c>
      <c r="B168" s="35" t="s">
        <v>273</v>
      </c>
      <c r="C168" s="12" t="s">
        <v>326</v>
      </c>
      <c r="D168" s="13" t="s">
        <v>71</v>
      </c>
      <c r="E168" s="11">
        <v>144.6</v>
      </c>
      <c r="F168" s="11"/>
      <c r="G168" s="11"/>
      <c r="I168" s="4"/>
      <c r="J168" s="5"/>
      <c r="K168" s="4"/>
    </row>
    <row r="169" spans="1:11" ht="78" customHeight="1">
      <c r="A169" s="25">
        <v>152</v>
      </c>
      <c r="B169" s="35" t="s">
        <v>273</v>
      </c>
      <c r="C169" s="12" t="s">
        <v>72</v>
      </c>
      <c r="D169" s="13" t="s">
        <v>110</v>
      </c>
      <c r="E169" s="11">
        <f>E170+E171</f>
        <v>122.1</v>
      </c>
      <c r="F169" s="11"/>
      <c r="G169" s="11"/>
      <c r="I169" s="4"/>
      <c r="J169" s="5"/>
      <c r="K169" s="4"/>
    </row>
    <row r="170" spans="1:11" ht="21.75" customHeight="1">
      <c r="A170" s="25">
        <v>153</v>
      </c>
      <c r="B170" s="35" t="s">
        <v>273</v>
      </c>
      <c r="C170" s="12" t="s">
        <v>327</v>
      </c>
      <c r="D170" s="13" t="s">
        <v>111</v>
      </c>
      <c r="E170" s="11">
        <v>120</v>
      </c>
      <c r="F170" s="11"/>
      <c r="G170" s="11"/>
      <c r="I170" s="4"/>
      <c r="J170" s="5"/>
      <c r="K170" s="4"/>
    </row>
    <row r="171" spans="1:11" ht="21.75" customHeight="1">
      <c r="A171" s="25">
        <v>154</v>
      </c>
      <c r="B171" s="35" t="s">
        <v>273</v>
      </c>
      <c r="C171" s="12" t="s">
        <v>328</v>
      </c>
      <c r="D171" s="13" t="s">
        <v>112</v>
      </c>
      <c r="E171" s="11">
        <v>2.1</v>
      </c>
      <c r="F171" s="11"/>
      <c r="G171" s="11"/>
      <c r="I171" s="4"/>
      <c r="J171" s="5"/>
      <c r="K171" s="4"/>
    </row>
    <row r="172" spans="1:11" ht="50.25" customHeight="1">
      <c r="A172" s="25">
        <v>155</v>
      </c>
      <c r="B172" s="35" t="s">
        <v>273</v>
      </c>
      <c r="C172" s="12" t="s">
        <v>247</v>
      </c>
      <c r="D172" s="13" t="s">
        <v>329</v>
      </c>
      <c r="E172" s="11">
        <v>860.4</v>
      </c>
      <c r="F172" s="11"/>
      <c r="G172" s="11"/>
      <c r="I172" s="4"/>
      <c r="J172" s="5"/>
      <c r="K172" s="4"/>
    </row>
    <row r="173" spans="1:11" ht="107.25" customHeight="1">
      <c r="A173" s="25">
        <v>156</v>
      </c>
      <c r="B173" s="35" t="s">
        <v>273</v>
      </c>
      <c r="C173" s="12" t="s">
        <v>248</v>
      </c>
      <c r="D173" s="13" t="s">
        <v>330</v>
      </c>
      <c r="E173" s="11">
        <v>161.1</v>
      </c>
      <c r="F173" s="11"/>
      <c r="G173" s="11"/>
      <c r="I173" s="4"/>
      <c r="J173" s="5"/>
      <c r="K173" s="4"/>
    </row>
    <row r="174" spans="1:11" ht="153.75" customHeight="1">
      <c r="A174" s="25">
        <v>157</v>
      </c>
      <c r="B174" s="35" t="s">
        <v>273</v>
      </c>
      <c r="C174" s="12" t="s">
        <v>249</v>
      </c>
      <c r="D174" s="12" t="s">
        <v>331</v>
      </c>
      <c r="E174" s="11">
        <v>91255.7</v>
      </c>
      <c r="F174" s="11"/>
      <c r="G174" s="11"/>
      <c r="I174" s="4"/>
      <c r="J174" s="5"/>
      <c r="K174" s="4"/>
    </row>
    <row r="175" spans="1:11" ht="45" customHeight="1">
      <c r="A175" s="25">
        <v>158</v>
      </c>
      <c r="B175" s="35" t="s">
        <v>273</v>
      </c>
      <c r="C175" s="12" t="s">
        <v>250</v>
      </c>
      <c r="D175" s="13" t="s">
        <v>332</v>
      </c>
      <c r="E175" s="11">
        <v>7.8</v>
      </c>
      <c r="F175" s="11"/>
      <c r="G175" s="11"/>
      <c r="I175" s="4"/>
      <c r="J175" s="5"/>
      <c r="K175" s="4"/>
    </row>
    <row r="176" spans="1:11" ht="90" customHeight="1">
      <c r="A176" s="25">
        <v>159</v>
      </c>
      <c r="B176" s="35" t="s">
        <v>273</v>
      </c>
      <c r="C176" s="12" t="s">
        <v>251</v>
      </c>
      <c r="D176" s="13" t="s">
        <v>55</v>
      </c>
      <c r="E176" s="11">
        <f>4200.9-632.4</f>
        <v>3568.4999999999995</v>
      </c>
      <c r="F176" s="11"/>
      <c r="G176" s="11"/>
      <c r="I176" s="4"/>
      <c r="J176" s="5"/>
      <c r="K176" s="4"/>
    </row>
    <row r="177" spans="1:11" ht="76.5" customHeight="1">
      <c r="A177" s="25">
        <v>160</v>
      </c>
      <c r="B177" s="35" t="s">
        <v>273</v>
      </c>
      <c r="C177" s="12" t="s">
        <v>259</v>
      </c>
      <c r="D177" s="13" t="s">
        <v>56</v>
      </c>
      <c r="E177" s="11">
        <f>593.9+201.7</f>
        <v>795.5999999999999</v>
      </c>
      <c r="F177" s="11"/>
      <c r="G177" s="11"/>
      <c r="I177" s="4"/>
      <c r="J177" s="5"/>
      <c r="K177" s="4"/>
    </row>
    <row r="178" spans="1:11" ht="65.25" customHeight="1">
      <c r="A178" s="25">
        <v>161</v>
      </c>
      <c r="B178" s="35" t="s">
        <v>273</v>
      </c>
      <c r="C178" s="12" t="s">
        <v>252</v>
      </c>
      <c r="D178" s="13" t="s">
        <v>220</v>
      </c>
      <c r="E178" s="11">
        <v>1773.6</v>
      </c>
      <c r="F178" s="11"/>
      <c r="G178" s="11"/>
      <c r="I178" s="4"/>
      <c r="J178" s="5"/>
      <c r="K178" s="4"/>
    </row>
    <row r="179" spans="1:11" ht="45" customHeight="1">
      <c r="A179" s="25">
        <v>162</v>
      </c>
      <c r="B179" s="35" t="s">
        <v>273</v>
      </c>
      <c r="C179" s="12" t="s">
        <v>253</v>
      </c>
      <c r="D179" s="13" t="s">
        <v>334</v>
      </c>
      <c r="E179" s="11">
        <v>4989.3</v>
      </c>
      <c r="F179" s="11"/>
      <c r="G179" s="11"/>
      <c r="I179" s="4"/>
      <c r="J179" s="5"/>
      <c r="K179" s="4"/>
    </row>
    <row r="180" spans="1:11" ht="107.25" customHeight="1">
      <c r="A180" s="25">
        <v>163</v>
      </c>
      <c r="B180" s="35" t="s">
        <v>273</v>
      </c>
      <c r="C180" s="12" t="s">
        <v>254</v>
      </c>
      <c r="D180" s="13" t="s">
        <v>57</v>
      </c>
      <c r="E180" s="11">
        <v>3539.7</v>
      </c>
      <c r="F180" s="11"/>
      <c r="G180" s="11"/>
      <c r="I180" s="4"/>
      <c r="J180" s="5"/>
      <c r="K180" s="4"/>
    </row>
    <row r="181" spans="1:11" ht="45" customHeight="1">
      <c r="A181" s="25">
        <v>164</v>
      </c>
      <c r="B181" s="35" t="s">
        <v>273</v>
      </c>
      <c r="C181" s="12" t="s">
        <v>13</v>
      </c>
      <c r="D181" s="13" t="s">
        <v>14</v>
      </c>
      <c r="E181" s="11">
        <v>39.8</v>
      </c>
      <c r="F181" s="11"/>
      <c r="G181" s="11"/>
      <c r="I181" s="4"/>
      <c r="J181" s="5"/>
      <c r="K181" s="4"/>
    </row>
    <row r="182" spans="1:11" ht="45.75" customHeight="1">
      <c r="A182" s="25">
        <v>165</v>
      </c>
      <c r="B182" s="35" t="s">
        <v>273</v>
      </c>
      <c r="C182" s="12" t="s">
        <v>255</v>
      </c>
      <c r="D182" s="13" t="s">
        <v>336</v>
      </c>
      <c r="E182" s="11">
        <v>429.8</v>
      </c>
      <c r="F182" s="11"/>
      <c r="G182" s="11"/>
      <c r="I182" s="4"/>
      <c r="J182" s="5"/>
      <c r="K182" s="4"/>
    </row>
    <row r="183" spans="1:11" ht="45.75" customHeight="1">
      <c r="A183" s="25">
        <v>166</v>
      </c>
      <c r="B183" s="35" t="s">
        <v>273</v>
      </c>
      <c r="C183" s="12" t="s">
        <v>256</v>
      </c>
      <c r="D183" s="13" t="s">
        <v>337</v>
      </c>
      <c r="E183" s="11">
        <v>28.7</v>
      </c>
      <c r="F183" s="11"/>
      <c r="G183" s="11"/>
      <c r="I183" s="4"/>
      <c r="J183" s="5"/>
      <c r="K183" s="4"/>
    </row>
    <row r="184" spans="1:11" ht="75.75" customHeight="1">
      <c r="A184" s="25">
        <v>167</v>
      </c>
      <c r="B184" s="35" t="s">
        <v>273</v>
      </c>
      <c r="C184" s="12" t="s">
        <v>95</v>
      </c>
      <c r="D184" s="13" t="s">
        <v>96</v>
      </c>
      <c r="E184" s="11">
        <f>530.5+955.2</f>
        <v>1485.7</v>
      </c>
      <c r="F184" s="11"/>
      <c r="G184" s="11"/>
      <c r="I184" s="4"/>
      <c r="J184" s="5"/>
      <c r="K184" s="4"/>
    </row>
    <row r="185" spans="1:11" ht="92.25" customHeight="1">
      <c r="A185" s="25">
        <v>168</v>
      </c>
      <c r="B185" s="35" t="s">
        <v>273</v>
      </c>
      <c r="C185" s="12" t="s">
        <v>24</v>
      </c>
      <c r="D185" s="13" t="s">
        <v>54</v>
      </c>
      <c r="E185" s="11">
        <f>E186+E187</f>
        <v>4524.9</v>
      </c>
      <c r="F185" s="11"/>
      <c r="G185" s="11"/>
      <c r="I185" s="4"/>
      <c r="J185" s="5"/>
      <c r="K185" s="4"/>
    </row>
    <row r="186" spans="1:11" ht="15" customHeight="1">
      <c r="A186" s="25">
        <v>169</v>
      </c>
      <c r="B186" s="35" t="s">
        <v>273</v>
      </c>
      <c r="C186" s="12" t="s">
        <v>338</v>
      </c>
      <c r="D186" s="13" t="s">
        <v>67</v>
      </c>
      <c r="E186" s="11">
        <v>4462.4</v>
      </c>
      <c r="F186" s="11"/>
      <c r="G186" s="11"/>
      <c r="I186" s="4"/>
      <c r="J186" s="5"/>
      <c r="K186" s="4"/>
    </row>
    <row r="187" spans="1:11" ht="34.5" customHeight="1">
      <c r="A187" s="25">
        <v>170</v>
      </c>
      <c r="B187" s="35" t="s">
        <v>273</v>
      </c>
      <c r="C187" s="12" t="s">
        <v>339</v>
      </c>
      <c r="D187" s="13" t="s">
        <v>68</v>
      </c>
      <c r="E187" s="11">
        <v>62.5</v>
      </c>
      <c r="F187" s="11"/>
      <c r="G187" s="11"/>
      <c r="I187" s="4"/>
      <c r="J187" s="5"/>
      <c r="K187" s="4"/>
    </row>
    <row r="188" spans="1:11" ht="59.25" customHeight="1">
      <c r="A188" s="25">
        <v>171</v>
      </c>
      <c r="B188" s="35" t="s">
        <v>273</v>
      </c>
      <c r="C188" s="12" t="s">
        <v>406</v>
      </c>
      <c r="D188" s="13" t="s">
        <v>407</v>
      </c>
      <c r="E188" s="11">
        <v>601</v>
      </c>
      <c r="F188" s="11"/>
      <c r="G188" s="11"/>
      <c r="I188" s="4"/>
      <c r="J188" s="5"/>
      <c r="K188" s="4"/>
    </row>
    <row r="189" spans="1:11" ht="156" customHeight="1">
      <c r="A189" s="25">
        <v>172</v>
      </c>
      <c r="B189" s="35" t="s">
        <v>273</v>
      </c>
      <c r="C189" s="12" t="s">
        <v>22</v>
      </c>
      <c r="D189" s="13" t="s">
        <v>18</v>
      </c>
      <c r="E189" s="11">
        <f>E190+E191</f>
        <v>4103.05</v>
      </c>
      <c r="F189" s="11"/>
      <c r="G189" s="11"/>
      <c r="I189" s="4"/>
      <c r="J189" s="5"/>
      <c r="K189" s="4"/>
    </row>
    <row r="190" spans="1:11" ht="30" customHeight="1">
      <c r="A190" s="25">
        <v>173</v>
      </c>
      <c r="B190" s="35" t="s">
        <v>273</v>
      </c>
      <c r="C190" s="12" t="s">
        <v>340</v>
      </c>
      <c r="D190" s="13" t="s">
        <v>69</v>
      </c>
      <c r="E190" s="11">
        <v>4030.04</v>
      </c>
      <c r="F190" s="11"/>
      <c r="G190" s="11"/>
      <c r="I190" s="4"/>
      <c r="J190" s="5"/>
      <c r="K190" s="4"/>
    </row>
    <row r="191" spans="1:11" ht="29.25" customHeight="1">
      <c r="A191" s="25">
        <v>174</v>
      </c>
      <c r="B191" s="35" t="s">
        <v>273</v>
      </c>
      <c r="C191" s="12" t="s">
        <v>347</v>
      </c>
      <c r="D191" s="13" t="s">
        <v>70</v>
      </c>
      <c r="E191" s="11">
        <v>73.01</v>
      </c>
      <c r="F191" s="11"/>
      <c r="G191" s="11"/>
      <c r="I191" s="4"/>
      <c r="J191" s="5"/>
      <c r="K191" s="4"/>
    </row>
    <row r="192" spans="1:11" ht="77.25" customHeight="1">
      <c r="A192" s="25">
        <v>175</v>
      </c>
      <c r="B192" s="35" t="s">
        <v>273</v>
      </c>
      <c r="C192" s="12" t="s">
        <v>348</v>
      </c>
      <c r="D192" s="13" t="s">
        <v>349</v>
      </c>
      <c r="E192" s="11">
        <f>E193+E194</f>
        <v>25.009999999999998</v>
      </c>
      <c r="F192" s="11"/>
      <c r="G192" s="11"/>
      <c r="I192" s="4"/>
      <c r="J192" s="5"/>
      <c r="K192" s="4"/>
    </row>
    <row r="193" spans="1:11" ht="30.75" customHeight="1">
      <c r="A193" s="25">
        <v>176</v>
      </c>
      <c r="B193" s="35" t="s">
        <v>273</v>
      </c>
      <c r="C193" s="12" t="s">
        <v>352</v>
      </c>
      <c r="D193" s="13" t="s">
        <v>350</v>
      </c>
      <c r="E193" s="11">
        <f>46.97-22.45</f>
        <v>24.52</v>
      </c>
      <c r="F193" s="11"/>
      <c r="G193" s="11"/>
      <c r="I193" s="4"/>
      <c r="J193" s="5"/>
      <c r="K193" s="4"/>
    </row>
    <row r="194" spans="1:11" ht="19.5" customHeight="1">
      <c r="A194" s="25">
        <v>177</v>
      </c>
      <c r="B194" s="35" t="s">
        <v>273</v>
      </c>
      <c r="C194" s="12" t="s">
        <v>353</v>
      </c>
      <c r="D194" s="13" t="s">
        <v>351</v>
      </c>
      <c r="E194" s="11">
        <v>0.49</v>
      </c>
      <c r="F194" s="11"/>
      <c r="G194" s="11"/>
      <c r="I194" s="4"/>
      <c r="J194" s="5"/>
      <c r="K194" s="4"/>
    </row>
    <row r="195" spans="1:11" ht="97.5" customHeight="1">
      <c r="A195" s="25">
        <v>178</v>
      </c>
      <c r="B195" s="35" t="s">
        <v>273</v>
      </c>
      <c r="C195" s="12" t="s">
        <v>392</v>
      </c>
      <c r="D195" s="13" t="s">
        <v>393</v>
      </c>
      <c r="E195" s="11">
        <f>E196</f>
        <v>1375.9</v>
      </c>
      <c r="F195" s="11"/>
      <c r="G195" s="11"/>
      <c r="I195" s="4"/>
      <c r="J195" s="5"/>
      <c r="K195" s="4"/>
    </row>
    <row r="196" spans="1:11" ht="98.25" customHeight="1">
      <c r="A196" s="25">
        <v>179</v>
      </c>
      <c r="B196" s="35" t="s">
        <v>273</v>
      </c>
      <c r="C196" s="12" t="s">
        <v>394</v>
      </c>
      <c r="D196" s="13" t="s">
        <v>393</v>
      </c>
      <c r="E196" s="11">
        <f>E197+E198</f>
        <v>1375.9</v>
      </c>
      <c r="F196" s="11"/>
      <c r="G196" s="11"/>
      <c r="I196" s="4"/>
      <c r="J196" s="5"/>
      <c r="K196" s="4"/>
    </row>
    <row r="197" spans="1:11" ht="47.25" customHeight="1">
      <c r="A197" s="25">
        <v>180</v>
      </c>
      <c r="B197" s="35" t="s">
        <v>273</v>
      </c>
      <c r="C197" s="12" t="s">
        <v>395</v>
      </c>
      <c r="D197" s="13" t="s">
        <v>396</v>
      </c>
      <c r="E197" s="11">
        <v>252</v>
      </c>
      <c r="F197" s="11"/>
      <c r="G197" s="11"/>
      <c r="I197" s="4"/>
      <c r="J197" s="5"/>
      <c r="K197" s="4"/>
    </row>
    <row r="198" spans="1:11" ht="47.25" customHeight="1">
      <c r="A198" s="25">
        <v>181</v>
      </c>
      <c r="B198" s="35" t="s">
        <v>273</v>
      </c>
      <c r="C198" s="12" t="s">
        <v>397</v>
      </c>
      <c r="D198" s="13" t="s">
        <v>398</v>
      </c>
      <c r="E198" s="11">
        <v>1123.9</v>
      </c>
      <c r="F198" s="11"/>
      <c r="G198" s="11"/>
      <c r="I198" s="4"/>
      <c r="J198" s="5"/>
      <c r="K198" s="4"/>
    </row>
    <row r="199" spans="1:11" ht="78.75" customHeight="1">
      <c r="A199" s="25">
        <v>182</v>
      </c>
      <c r="B199" s="35" t="s">
        <v>273</v>
      </c>
      <c r="C199" s="12" t="s">
        <v>58</v>
      </c>
      <c r="D199" s="77" t="s">
        <v>208</v>
      </c>
      <c r="E199" s="46">
        <f>E200</f>
        <v>365.20000000000005</v>
      </c>
      <c r="F199" s="46"/>
      <c r="G199" s="46"/>
      <c r="I199" s="4"/>
      <c r="J199" s="5"/>
      <c r="K199" s="4"/>
    </row>
    <row r="200" spans="1:11" ht="79.5" customHeight="1">
      <c r="A200" s="25">
        <v>183</v>
      </c>
      <c r="B200" s="35" t="s">
        <v>273</v>
      </c>
      <c r="C200" s="12" t="s">
        <v>23</v>
      </c>
      <c r="D200" s="70" t="s">
        <v>59</v>
      </c>
      <c r="E200" s="46">
        <f>E201+E202+E203</f>
        <v>365.20000000000005</v>
      </c>
      <c r="F200" s="46"/>
      <c r="G200" s="46"/>
      <c r="I200" s="4"/>
      <c r="J200" s="5"/>
      <c r="K200" s="4"/>
    </row>
    <row r="201" spans="1:11" ht="107.25" customHeight="1">
      <c r="A201" s="25">
        <v>184</v>
      </c>
      <c r="B201" s="35" t="s">
        <v>273</v>
      </c>
      <c r="C201" s="12" t="s">
        <v>19</v>
      </c>
      <c r="D201" s="13" t="s">
        <v>64</v>
      </c>
      <c r="E201" s="46">
        <f>E202+E203</f>
        <v>182.6</v>
      </c>
      <c r="F201" s="46"/>
      <c r="G201" s="46"/>
      <c r="I201" s="4"/>
      <c r="J201" s="5"/>
      <c r="K201" s="4"/>
    </row>
    <row r="202" spans="1:11" ht="60.75" customHeight="1">
      <c r="A202" s="25">
        <v>185</v>
      </c>
      <c r="B202" s="35" t="s">
        <v>273</v>
      </c>
      <c r="C202" s="12" t="s">
        <v>287</v>
      </c>
      <c r="D202" s="13" t="s">
        <v>65</v>
      </c>
      <c r="E202" s="11">
        <v>179</v>
      </c>
      <c r="F202" s="11"/>
      <c r="G202" s="11"/>
      <c r="I202" s="4"/>
      <c r="J202" s="5"/>
      <c r="K202" s="4"/>
    </row>
    <row r="203" spans="1:11" ht="63" customHeight="1">
      <c r="A203" s="25">
        <v>186</v>
      </c>
      <c r="B203" s="35" t="s">
        <v>273</v>
      </c>
      <c r="C203" s="12" t="s">
        <v>288</v>
      </c>
      <c r="D203" s="13" t="s">
        <v>66</v>
      </c>
      <c r="E203" s="11">
        <v>3.6</v>
      </c>
      <c r="F203" s="11"/>
      <c r="G203" s="11"/>
      <c r="I203" s="4"/>
      <c r="J203" s="5"/>
      <c r="K203" s="4"/>
    </row>
    <row r="204" spans="1:11" ht="0.75" customHeight="1" hidden="1">
      <c r="A204" s="25">
        <v>143</v>
      </c>
      <c r="B204" s="35" t="s">
        <v>273</v>
      </c>
      <c r="C204" s="12" t="s">
        <v>209</v>
      </c>
      <c r="D204" s="13" t="s">
        <v>210</v>
      </c>
      <c r="E204" s="46"/>
      <c r="F204" s="46"/>
      <c r="G204" s="46"/>
      <c r="I204" s="4"/>
      <c r="J204" s="5"/>
      <c r="K204" s="4"/>
    </row>
    <row r="205" spans="1:11" ht="80.25" customHeight="1" hidden="1">
      <c r="A205" s="25"/>
      <c r="B205" s="35" t="s">
        <v>273</v>
      </c>
      <c r="C205" s="12" t="s">
        <v>217</v>
      </c>
      <c r="D205" s="70" t="s">
        <v>218</v>
      </c>
      <c r="E205" s="46"/>
      <c r="F205" s="46"/>
      <c r="G205" s="46"/>
      <c r="I205" s="4"/>
      <c r="J205" s="5"/>
      <c r="K205" s="4"/>
    </row>
    <row r="206" spans="1:11" ht="94.5" customHeight="1" hidden="1">
      <c r="A206" s="25">
        <v>144</v>
      </c>
      <c r="B206" s="35" t="s">
        <v>273</v>
      </c>
      <c r="C206" s="12" t="s">
        <v>289</v>
      </c>
      <c r="D206" s="13" t="s">
        <v>291</v>
      </c>
      <c r="E206" s="46"/>
      <c r="F206" s="46"/>
      <c r="G206" s="46"/>
      <c r="I206" s="4"/>
      <c r="J206" s="5"/>
      <c r="K206" s="4"/>
    </row>
    <row r="207" spans="1:11" ht="94.5" customHeight="1" hidden="1">
      <c r="A207" s="25">
        <v>145</v>
      </c>
      <c r="B207" s="35" t="s">
        <v>273</v>
      </c>
      <c r="C207" s="12" t="s">
        <v>290</v>
      </c>
      <c r="D207" s="13" t="s">
        <v>292</v>
      </c>
      <c r="E207" s="11"/>
      <c r="F207" s="11"/>
      <c r="G207" s="11"/>
      <c r="I207" s="4"/>
      <c r="J207" s="5"/>
      <c r="K207" s="4"/>
    </row>
    <row r="208" spans="1:11" ht="61.5" customHeight="1" hidden="1">
      <c r="A208" s="25">
        <v>124</v>
      </c>
      <c r="B208" s="35" t="s">
        <v>273</v>
      </c>
      <c r="C208" s="12" t="s">
        <v>343</v>
      </c>
      <c r="D208" s="13" t="s">
        <v>344</v>
      </c>
      <c r="E208" s="11"/>
      <c r="F208" s="11"/>
      <c r="G208" s="11"/>
      <c r="I208" s="4"/>
      <c r="J208" s="5"/>
      <c r="K208" s="4"/>
    </row>
    <row r="209" spans="1:11" ht="62.25" customHeight="1" hidden="1">
      <c r="A209" s="25">
        <v>125</v>
      </c>
      <c r="B209" s="35" t="s">
        <v>273</v>
      </c>
      <c r="C209" s="12" t="s">
        <v>345</v>
      </c>
      <c r="D209" s="13" t="s">
        <v>346</v>
      </c>
      <c r="E209" s="11"/>
      <c r="F209" s="11"/>
      <c r="G209" s="11"/>
      <c r="I209" s="4"/>
      <c r="J209" s="5"/>
      <c r="K209" s="4"/>
    </row>
    <row r="210" spans="1:11" ht="62.25" customHeight="1">
      <c r="A210" s="25">
        <v>187</v>
      </c>
      <c r="B210" s="35" t="s">
        <v>273</v>
      </c>
      <c r="C210" s="12" t="s">
        <v>373</v>
      </c>
      <c r="D210" s="13" t="s">
        <v>374</v>
      </c>
      <c r="E210" s="11">
        <v>37.8</v>
      </c>
      <c r="F210" s="11"/>
      <c r="G210" s="11"/>
      <c r="I210" s="4"/>
      <c r="J210" s="5"/>
      <c r="K210" s="4"/>
    </row>
    <row r="211" spans="1:11" ht="76.5" customHeight="1">
      <c r="A211" s="25">
        <v>188</v>
      </c>
      <c r="B211" s="35" t="s">
        <v>273</v>
      </c>
      <c r="C211" s="12" t="s">
        <v>375</v>
      </c>
      <c r="D211" s="13" t="s">
        <v>376</v>
      </c>
      <c r="E211" s="11">
        <v>3.9</v>
      </c>
      <c r="F211" s="11"/>
      <c r="G211" s="11"/>
      <c r="I211" s="4"/>
      <c r="J211" s="5"/>
      <c r="K211" s="4"/>
    </row>
    <row r="212" spans="1:11" ht="18" customHeight="1">
      <c r="A212" s="25">
        <v>189</v>
      </c>
      <c r="B212" s="45" t="s">
        <v>273</v>
      </c>
      <c r="C212" s="12" t="s">
        <v>186</v>
      </c>
      <c r="D212" s="13" t="s">
        <v>187</v>
      </c>
      <c r="E212" s="69">
        <f>E217+E215</f>
        <v>513.3399999999999</v>
      </c>
      <c r="F212" s="69"/>
      <c r="G212" s="69"/>
      <c r="I212" s="4"/>
      <c r="J212" s="5"/>
      <c r="K212" s="4"/>
    </row>
    <row r="213" spans="1:11" ht="66.75" customHeight="1" hidden="1">
      <c r="A213" s="25">
        <v>125</v>
      </c>
      <c r="B213" s="45" t="s">
        <v>273</v>
      </c>
      <c r="C213" s="12" t="s">
        <v>234</v>
      </c>
      <c r="D213" s="13" t="s">
        <v>272</v>
      </c>
      <c r="E213" s="11"/>
      <c r="F213" s="11"/>
      <c r="G213" s="11"/>
      <c r="I213" s="4"/>
      <c r="J213" s="5"/>
      <c r="K213" s="4"/>
    </row>
    <row r="214" spans="1:11" ht="82.5" customHeight="1" hidden="1">
      <c r="A214" s="25">
        <v>126</v>
      </c>
      <c r="B214" s="45" t="s">
        <v>273</v>
      </c>
      <c r="C214" s="12" t="s">
        <v>179</v>
      </c>
      <c r="D214" s="13" t="s">
        <v>180</v>
      </c>
      <c r="E214" s="11"/>
      <c r="F214" s="11"/>
      <c r="G214" s="11"/>
      <c r="I214" s="4"/>
      <c r="J214" s="5"/>
      <c r="K214" s="4"/>
    </row>
    <row r="215" spans="1:11" ht="63" customHeight="1">
      <c r="A215" s="25">
        <v>190</v>
      </c>
      <c r="B215" s="45" t="s">
        <v>273</v>
      </c>
      <c r="C215" s="12" t="s">
        <v>234</v>
      </c>
      <c r="D215" s="13" t="s">
        <v>77</v>
      </c>
      <c r="E215" s="11">
        <f>E216</f>
        <v>425.03</v>
      </c>
      <c r="F215" s="11"/>
      <c r="G215" s="11"/>
      <c r="I215" s="4"/>
      <c r="J215" s="5"/>
      <c r="K215" s="4"/>
    </row>
    <row r="216" spans="1:11" ht="77.25" customHeight="1">
      <c r="A216" s="25">
        <v>191</v>
      </c>
      <c r="B216" s="45" t="s">
        <v>273</v>
      </c>
      <c r="C216" s="12" t="s">
        <v>179</v>
      </c>
      <c r="D216" s="13" t="s">
        <v>78</v>
      </c>
      <c r="E216" s="11">
        <f>417.51+7.52</f>
        <v>425.03</v>
      </c>
      <c r="F216" s="11"/>
      <c r="G216" s="11"/>
      <c r="I216" s="4"/>
      <c r="J216" s="5"/>
      <c r="K216" s="4"/>
    </row>
    <row r="217" spans="1:11" ht="62.25" customHeight="1">
      <c r="A217" s="25">
        <v>192</v>
      </c>
      <c r="B217" s="45" t="s">
        <v>273</v>
      </c>
      <c r="C217" s="12" t="s">
        <v>284</v>
      </c>
      <c r="D217" s="74" t="s">
        <v>219</v>
      </c>
      <c r="E217" s="11">
        <f>E218</f>
        <v>88.31</v>
      </c>
      <c r="F217" s="11"/>
      <c r="G217" s="11"/>
      <c r="I217" s="4"/>
      <c r="J217" s="5"/>
      <c r="K217" s="4"/>
    </row>
    <row r="218" spans="1:11" ht="44.25" customHeight="1">
      <c r="A218" s="25">
        <v>193</v>
      </c>
      <c r="B218" s="45" t="s">
        <v>273</v>
      </c>
      <c r="C218" s="12" t="s">
        <v>283</v>
      </c>
      <c r="D218" s="73" t="s">
        <v>60</v>
      </c>
      <c r="E218" s="11">
        <v>88.31</v>
      </c>
      <c r="F218" s="11"/>
      <c r="G218" s="11"/>
      <c r="I218" s="4"/>
      <c r="J218" s="5"/>
      <c r="K218" s="4"/>
    </row>
    <row r="219" spans="1:11" ht="34.5" customHeight="1" hidden="1">
      <c r="A219" s="25">
        <v>129</v>
      </c>
      <c r="B219" s="42" t="s">
        <v>273</v>
      </c>
      <c r="C219" s="43" t="s">
        <v>246</v>
      </c>
      <c r="D219" s="44" t="s">
        <v>266</v>
      </c>
      <c r="E219" s="24"/>
      <c r="F219" s="24"/>
      <c r="G219" s="24"/>
      <c r="I219" s="4"/>
      <c r="J219" s="5"/>
      <c r="K219" s="4"/>
    </row>
    <row r="220" spans="1:11" ht="27.75" customHeight="1" hidden="1">
      <c r="A220" s="25">
        <v>130</v>
      </c>
      <c r="B220" s="45" t="s">
        <v>273</v>
      </c>
      <c r="C220" s="43" t="s">
        <v>265</v>
      </c>
      <c r="D220" s="44" t="s">
        <v>266</v>
      </c>
      <c r="E220" s="24"/>
      <c r="F220" s="24"/>
      <c r="G220" s="24"/>
      <c r="I220" s="4"/>
      <c r="J220" s="5"/>
      <c r="K220" s="4"/>
    </row>
    <row r="221" spans="1:11" ht="26.25" customHeight="1" hidden="1">
      <c r="A221" s="25">
        <v>131</v>
      </c>
      <c r="B221" s="45" t="s">
        <v>273</v>
      </c>
      <c r="C221" s="43" t="s">
        <v>229</v>
      </c>
      <c r="D221" s="47" t="s">
        <v>232</v>
      </c>
      <c r="E221" s="11"/>
      <c r="F221" s="11"/>
      <c r="G221" s="11"/>
      <c r="I221" s="4"/>
      <c r="J221" s="5"/>
      <c r="K221" s="4"/>
    </row>
    <row r="222" spans="1:11" ht="47.25" customHeight="1" hidden="1">
      <c r="A222" s="25">
        <v>132</v>
      </c>
      <c r="B222" s="45" t="s">
        <v>273</v>
      </c>
      <c r="C222" s="43" t="s">
        <v>173</v>
      </c>
      <c r="D222" s="47" t="s">
        <v>233</v>
      </c>
      <c r="E222" s="11"/>
      <c r="F222" s="11"/>
      <c r="G222" s="11"/>
      <c r="I222" s="4"/>
      <c r="J222" s="5"/>
      <c r="K222" s="4"/>
    </row>
    <row r="223" spans="1:11" ht="20.25" customHeight="1" hidden="1">
      <c r="A223" s="25">
        <v>149</v>
      </c>
      <c r="B223" s="45" t="s">
        <v>273</v>
      </c>
      <c r="C223" s="43" t="s">
        <v>229</v>
      </c>
      <c r="D223" s="47" t="s">
        <v>2</v>
      </c>
      <c r="E223" s="11"/>
      <c r="F223" s="11"/>
      <c r="G223" s="11"/>
      <c r="I223" s="4"/>
      <c r="J223" s="5"/>
      <c r="K223" s="4"/>
    </row>
    <row r="224" spans="1:11" ht="30.75" customHeight="1" hidden="1">
      <c r="A224" s="25">
        <v>150</v>
      </c>
      <c r="B224" s="45" t="s">
        <v>273</v>
      </c>
      <c r="C224" s="43" t="s">
        <v>173</v>
      </c>
      <c r="D224" s="47" t="s">
        <v>233</v>
      </c>
      <c r="E224" s="11"/>
      <c r="F224" s="11"/>
      <c r="G224" s="11"/>
      <c r="I224" s="4"/>
      <c r="J224" s="5"/>
      <c r="K224" s="4"/>
    </row>
    <row r="225" spans="1:11" ht="0.75" customHeight="1" hidden="1">
      <c r="A225" s="25"/>
      <c r="B225" s="35"/>
      <c r="C225" s="48"/>
      <c r="D225" s="49"/>
      <c r="E225" s="50"/>
      <c r="F225" s="50"/>
      <c r="G225" s="50"/>
      <c r="I225" s="4"/>
      <c r="J225" s="5"/>
      <c r="K225" s="4"/>
    </row>
    <row r="226" spans="1:7" ht="19.5" customHeight="1" hidden="1">
      <c r="A226" s="25"/>
      <c r="B226" s="35"/>
      <c r="C226" s="19"/>
      <c r="D226" s="20"/>
      <c r="E226" s="51"/>
      <c r="F226" s="51"/>
      <c r="G226" s="51"/>
    </row>
    <row r="227" spans="1:7" ht="17.25" customHeight="1" hidden="1">
      <c r="A227" s="25"/>
      <c r="B227" s="35"/>
      <c r="C227" s="12"/>
      <c r="D227" s="13"/>
      <c r="E227" s="51"/>
      <c r="F227" s="51"/>
      <c r="G227" s="51"/>
    </row>
    <row r="228" spans="1:20" ht="50.25" customHeight="1" hidden="1">
      <c r="A228" s="25"/>
      <c r="B228" s="35"/>
      <c r="C228" s="12"/>
      <c r="D228" s="13"/>
      <c r="E228" s="11"/>
      <c r="F228" s="11"/>
      <c r="G228" s="11"/>
      <c r="H228" s="1">
        <f>I228</f>
        <v>3731.8</v>
      </c>
      <c r="I228" s="4">
        <v>3731.8</v>
      </c>
      <c r="R228" s="1">
        <f>H228</f>
        <v>3731.8</v>
      </c>
      <c r="S228" s="1">
        <v>4000</v>
      </c>
      <c r="T228" s="1">
        <v>1942.8</v>
      </c>
    </row>
    <row r="229" spans="1:9" ht="22.5" customHeight="1" hidden="1">
      <c r="A229" s="25">
        <v>161</v>
      </c>
      <c r="B229" s="35" t="s">
        <v>273</v>
      </c>
      <c r="C229" s="21" t="s">
        <v>229</v>
      </c>
      <c r="D229" s="22" t="s">
        <v>2</v>
      </c>
      <c r="E229" s="11">
        <f>E230</f>
        <v>0</v>
      </c>
      <c r="F229" s="11"/>
      <c r="G229" s="11"/>
      <c r="I229" s="4"/>
    </row>
    <row r="230" spans="1:9" ht="30.75" customHeight="1" hidden="1">
      <c r="A230" s="25">
        <v>162</v>
      </c>
      <c r="B230" s="35" t="s">
        <v>273</v>
      </c>
      <c r="C230" s="12" t="s">
        <v>173</v>
      </c>
      <c r="D230" s="13" t="s">
        <v>233</v>
      </c>
      <c r="E230" s="11">
        <v>0</v>
      </c>
      <c r="F230" s="11"/>
      <c r="G230" s="11"/>
      <c r="I230" s="4"/>
    </row>
    <row r="231" spans="1:9" ht="30.75" customHeight="1" hidden="1">
      <c r="A231" s="25">
        <v>163</v>
      </c>
      <c r="B231" s="35" t="s">
        <v>273</v>
      </c>
      <c r="C231" s="12" t="s">
        <v>74</v>
      </c>
      <c r="D231" s="13" t="s">
        <v>79</v>
      </c>
      <c r="E231" s="11">
        <v>0</v>
      </c>
      <c r="F231" s="11"/>
      <c r="G231" s="11"/>
      <c r="I231" s="4"/>
    </row>
    <row r="232" spans="1:9" ht="77.25" customHeight="1">
      <c r="A232" s="25">
        <v>194</v>
      </c>
      <c r="B232" s="35" t="s">
        <v>273</v>
      </c>
      <c r="C232" s="12" t="s">
        <v>379</v>
      </c>
      <c r="D232" s="13" t="s">
        <v>389</v>
      </c>
      <c r="E232" s="11">
        <f>E233+E235</f>
        <v>882.06</v>
      </c>
      <c r="F232" s="11"/>
      <c r="G232" s="11"/>
      <c r="I232" s="4"/>
    </row>
    <row r="233" spans="1:9" ht="75.75" customHeight="1">
      <c r="A233" s="25">
        <v>195</v>
      </c>
      <c r="B233" s="35" t="s">
        <v>273</v>
      </c>
      <c r="C233" s="12" t="s">
        <v>380</v>
      </c>
      <c r="D233" s="13" t="s">
        <v>389</v>
      </c>
      <c r="E233" s="11">
        <f>E234</f>
        <v>388.99</v>
      </c>
      <c r="F233" s="11"/>
      <c r="G233" s="11"/>
      <c r="I233" s="4"/>
    </row>
    <row r="234" spans="1:9" ht="60" customHeight="1">
      <c r="A234" s="25">
        <v>196</v>
      </c>
      <c r="B234" s="35" t="s">
        <v>381</v>
      </c>
      <c r="C234" s="12" t="s">
        <v>421</v>
      </c>
      <c r="D234" s="13" t="s">
        <v>385</v>
      </c>
      <c r="E234" s="11">
        <v>388.99</v>
      </c>
      <c r="F234" s="11"/>
      <c r="G234" s="11"/>
      <c r="I234" s="4"/>
    </row>
    <row r="235" spans="1:9" ht="32.25" customHeight="1">
      <c r="A235" s="25">
        <v>197</v>
      </c>
      <c r="B235" s="35" t="s">
        <v>273</v>
      </c>
      <c r="C235" s="12" t="s">
        <v>382</v>
      </c>
      <c r="D235" s="13" t="s">
        <v>386</v>
      </c>
      <c r="E235" s="11">
        <f>E236</f>
        <v>493.07</v>
      </c>
      <c r="F235" s="11"/>
      <c r="G235" s="11"/>
      <c r="I235" s="4"/>
    </row>
    <row r="236" spans="1:9" ht="29.25" customHeight="1">
      <c r="A236" s="25">
        <v>198</v>
      </c>
      <c r="B236" s="35" t="s">
        <v>273</v>
      </c>
      <c r="C236" s="12" t="s">
        <v>383</v>
      </c>
      <c r="D236" s="13" t="s">
        <v>388</v>
      </c>
      <c r="E236" s="11">
        <f>E237</f>
        <v>493.07</v>
      </c>
      <c r="F236" s="11"/>
      <c r="G236" s="11"/>
      <c r="I236" s="4"/>
    </row>
    <row r="237" spans="1:9" ht="30.75" customHeight="1">
      <c r="A237" s="25">
        <v>199</v>
      </c>
      <c r="B237" s="35" t="s">
        <v>273</v>
      </c>
      <c r="C237" s="12" t="s">
        <v>384</v>
      </c>
      <c r="D237" s="13" t="s">
        <v>387</v>
      </c>
      <c r="E237" s="11">
        <v>493.07</v>
      </c>
      <c r="F237" s="11"/>
      <c r="G237" s="11"/>
      <c r="I237" s="4"/>
    </row>
    <row r="238" spans="1:9" ht="30" customHeight="1">
      <c r="A238" s="25">
        <v>200</v>
      </c>
      <c r="B238" s="35" t="s">
        <v>273</v>
      </c>
      <c r="C238" s="21" t="s">
        <v>99</v>
      </c>
      <c r="D238" s="13" t="s">
        <v>102</v>
      </c>
      <c r="E238" s="11">
        <f>E239</f>
        <v>-670.86</v>
      </c>
      <c r="F238" s="11"/>
      <c r="G238" s="11"/>
      <c r="I238" s="4"/>
    </row>
    <row r="239" spans="1:9" ht="45" customHeight="1">
      <c r="A239" s="25">
        <v>201</v>
      </c>
      <c r="B239" s="35" t="s">
        <v>273</v>
      </c>
      <c r="C239" s="12" t="s">
        <v>101</v>
      </c>
      <c r="D239" s="13" t="s">
        <v>100</v>
      </c>
      <c r="E239" s="11">
        <v>-670.86</v>
      </c>
      <c r="F239" s="11"/>
      <c r="G239" s="11"/>
      <c r="I239" s="4"/>
    </row>
    <row r="240" spans="1:7" ht="23.25" customHeight="1">
      <c r="A240" s="25">
        <v>202</v>
      </c>
      <c r="B240" s="25"/>
      <c r="C240" s="52" t="s">
        <v>166</v>
      </c>
      <c r="D240" s="53"/>
      <c r="E240" s="54">
        <f>E6+E54</f>
        <v>407602.67000000004</v>
      </c>
      <c r="F240" s="54"/>
      <c r="G240" s="54"/>
    </row>
    <row r="241" spans="1:7" ht="27.75" customHeight="1">
      <c r="A241" s="57"/>
      <c r="B241" s="58"/>
      <c r="C241" s="8"/>
      <c r="D241" s="4"/>
      <c r="E241" s="8"/>
      <c r="F241" s="8"/>
      <c r="G241" s="59"/>
    </row>
    <row r="242" spans="1:7" ht="12.75" customHeight="1" hidden="1">
      <c r="A242" s="60"/>
      <c r="B242" s="58"/>
      <c r="C242" s="8"/>
      <c r="D242" s="4"/>
      <c r="E242" s="8"/>
      <c r="F242" s="8"/>
      <c r="G242" s="59"/>
    </row>
    <row r="243" spans="1:7" ht="15.75">
      <c r="A243" s="4"/>
      <c r="B243" s="8"/>
      <c r="C243" s="8"/>
      <c r="D243" s="4"/>
      <c r="E243" s="8"/>
      <c r="F243" s="8"/>
      <c r="G243" s="59"/>
    </row>
    <row r="244" spans="1:7" ht="15.75">
      <c r="A244" s="4"/>
      <c r="B244" s="8"/>
      <c r="C244" s="8"/>
      <c r="D244" s="4"/>
      <c r="E244" s="4"/>
      <c r="F244" s="4"/>
      <c r="G244" s="61"/>
    </row>
    <row r="245" spans="1:7" ht="15.75" hidden="1">
      <c r="A245" s="4"/>
      <c r="B245" s="8"/>
      <c r="C245" s="8"/>
      <c r="D245" s="4"/>
      <c r="E245" s="4"/>
      <c r="F245" s="4"/>
      <c r="G245" s="61"/>
    </row>
    <row r="246" spans="1:7" ht="19.5" customHeight="1">
      <c r="A246" s="4"/>
      <c r="B246" s="8"/>
      <c r="C246" s="8"/>
      <c r="D246" s="4"/>
      <c r="E246" s="4"/>
      <c r="F246" s="4"/>
      <c r="G246" s="61"/>
    </row>
    <row r="247" spans="1:7" ht="15.75">
      <c r="A247" s="4"/>
      <c r="B247" s="8"/>
      <c r="C247" s="8"/>
      <c r="D247" s="4"/>
      <c r="E247" s="4"/>
      <c r="F247" s="4"/>
      <c r="G247" s="61"/>
    </row>
    <row r="248" spans="1:7" ht="15.75" customHeight="1">
      <c r="A248" s="4"/>
      <c r="B248" s="8"/>
      <c r="C248" s="8"/>
      <c r="D248" s="4"/>
      <c r="E248" s="4"/>
      <c r="F248" s="4"/>
      <c r="G248" s="61"/>
    </row>
    <row r="249" spans="1:7" ht="15.75">
      <c r="A249" s="4"/>
      <c r="B249" s="8"/>
      <c r="C249" s="8"/>
      <c r="D249" s="4"/>
      <c r="E249" s="4"/>
      <c r="F249" s="4"/>
      <c r="G249" s="61"/>
    </row>
    <row r="250" spans="1:7" ht="15.75">
      <c r="A250" s="4"/>
      <c r="B250" s="8"/>
      <c r="C250" s="8"/>
      <c r="D250" s="4"/>
      <c r="E250" s="4"/>
      <c r="F250" s="4"/>
      <c r="G250" s="61"/>
    </row>
    <row r="251" spans="1:7" ht="15.75">
      <c r="A251" s="4"/>
      <c r="B251" s="8"/>
      <c r="C251" s="8"/>
      <c r="D251" s="4"/>
      <c r="E251" s="4"/>
      <c r="F251" s="4"/>
      <c r="G251" s="61"/>
    </row>
    <row r="252" spans="1:7" ht="15.75">
      <c r="A252" s="4"/>
      <c r="B252" s="8"/>
      <c r="C252" s="8"/>
      <c r="D252" s="4"/>
      <c r="E252" s="4"/>
      <c r="F252" s="4"/>
      <c r="G252" s="61"/>
    </row>
    <row r="253" spans="1:7" ht="15.75">
      <c r="A253" s="4"/>
      <c r="B253" s="8"/>
      <c r="C253" s="8"/>
      <c r="D253" s="4"/>
      <c r="E253" s="4"/>
      <c r="F253" s="4"/>
      <c r="G253" s="61"/>
    </row>
    <row r="254" spans="1:7" ht="15.75">
      <c r="A254" s="4"/>
      <c r="B254" s="8"/>
      <c r="C254" s="8"/>
      <c r="D254" s="4"/>
      <c r="E254" s="4"/>
      <c r="F254" s="4"/>
      <c r="G254" s="61"/>
    </row>
    <row r="255" spans="1:7" ht="15.75">
      <c r="A255" s="4"/>
      <c r="B255" s="4"/>
      <c r="C255" s="4"/>
      <c r="D255" s="4"/>
      <c r="E255" s="4"/>
      <c r="F255" s="4"/>
      <c r="G255" s="61"/>
    </row>
    <row r="256" spans="1:7" ht="15.75">
      <c r="A256" s="4"/>
      <c r="B256" s="4"/>
      <c r="C256" s="4"/>
      <c r="D256" s="4"/>
      <c r="E256" s="4"/>
      <c r="F256" s="4"/>
      <c r="G256" s="61"/>
    </row>
    <row r="257" spans="1:7" ht="15.75">
      <c r="A257" s="4"/>
      <c r="B257" s="4"/>
      <c r="C257" s="4"/>
      <c r="D257" s="4"/>
      <c r="E257" s="4"/>
      <c r="F257" s="4"/>
      <c r="G257" s="61"/>
    </row>
    <row r="258" spans="1:7" ht="15.75">
      <c r="A258" s="4"/>
      <c r="B258" s="4"/>
      <c r="C258" s="4"/>
      <c r="D258" s="4"/>
      <c r="E258" s="4"/>
      <c r="F258" s="4"/>
      <c r="G258" s="61"/>
    </row>
    <row r="259" spans="1:7" ht="15.75">
      <c r="A259" s="4"/>
      <c r="B259" s="4"/>
      <c r="C259" s="4"/>
      <c r="D259" s="4"/>
      <c r="E259" s="4"/>
      <c r="F259" s="4"/>
      <c r="G259" s="61"/>
    </row>
    <row r="260" spans="1:7" ht="15.75">
      <c r="A260" s="4"/>
      <c r="B260" s="4"/>
      <c r="C260" s="4"/>
      <c r="D260" s="4"/>
      <c r="E260" s="4"/>
      <c r="F260" s="4"/>
      <c r="G260" s="61"/>
    </row>
    <row r="261" spans="1:7" ht="15.75">
      <c r="A261" s="4"/>
      <c r="B261" s="4"/>
      <c r="C261" s="4"/>
      <c r="D261" s="4"/>
      <c r="E261" s="4"/>
      <c r="F261" s="4"/>
      <c r="G261" s="61"/>
    </row>
    <row r="262" spans="1:7" ht="15.75">
      <c r="A262" s="4"/>
      <c r="B262" s="4"/>
      <c r="C262" s="4"/>
      <c r="D262" s="4"/>
      <c r="E262" s="4"/>
      <c r="F262" s="4"/>
      <c r="G262" s="61"/>
    </row>
    <row r="263" spans="1:7" ht="15.75">
      <c r="A263" s="4"/>
      <c r="B263" s="4"/>
      <c r="C263" s="4"/>
      <c r="D263" s="4"/>
      <c r="E263" s="4"/>
      <c r="F263" s="4"/>
      <c r="G263" s="61"/>
    </row>
    <row r="264" spans="1:7" ht="15.75">
      <c r="A264" s="4"/>
      <c r="B264" s="4"/>
      <c r="C264" s="4"/>
      <c r="D264" s="4"/>
      <c r="E264" s="4"/>
      <c r="F264" s="4"/>
      <c r="G264" s="61"/>
    </row>
    <row r="265" spans="1:7" ht="15.75">
      <c r="A265" s="4"/>
      <c r="B265" s="4"/>
      <c r="C265" s="4"/>
      <c r="D265" s="4"/>
      <c r="E265" s="4"/>
      <c r="F265" s="4"/>
      <c r="G265" s="61"/>
    </row>
    <row r="266" spans="1:7" ht="15.75">
      <c r="A266" s="4"/>
      <c r="B266" s="4"/>
      <c r="C266" s="4"/>
      <c r="D266" s="4"/>
      <c r="E266" s="4"/>
      <c r="F266" s="4"/>
      <c r="G266" s="61"/>
    </row>
    <row r="267" spans="1:7" ht="15.75">
      <c r="A267" s="4"/>
      <c r="B267" s="4"/>
      <c r="C267" s="4"/>
      <c r="D267" s="4"/>
      <c r="E267" s="4"/>
      <c r="F267" s="4"/>
      <c r="G267" s="61"/>
    </row>
    <row r="268" spans="1:7" ht="15.75">
      <c r="A268" s="4"/>
      <c r="B268" s="4"/>
      <c r="C268" s="4"/>
      <c r="D268" s="4"/>
      <c r="E268" s="4"/>
      <c r="F268" s="4"/>
      <c r="G268" s="61"/>
    </row>
    <row r="269" spans="1:7" ht="15.75">
      <c r="A269" s="4"/>
      <c r="B269" s="4"/>
      <c r="C269" s="4"/>
      <c r="D269" s="4"/>
      <c r="E269" s="4"/>
      <c r="F269" s="4"/>
      <c r="G269" s="61"/>
    </row>
    <row r="270" spans="1:7" ht="15.75">
      <c r="A270" s="4"/>
      <c r="B270" s="4"/>
      <c r="C270" s="4"/>
      <c r="D270" s="4"/>
      <c r="E270" s="4"/>
      <c r="F270" s="4"/>
      <c r="G270" s="61"/>
    </row>
    <row r="271" spans="1:7" ht="15.75">
      <c r="A271" s="4"/>
      <c r="B271" s="4"/>
      <c r="C271" s="4"/>
      <c r="D271" s="4"/>
      <c r="E271" s="4"/>
      <c r="F271" s="4"/>
      <c r="G271" s="61"/>
    </row>
    <row r="272" spans="1:7" ht="15.75">
      <c r="A272" s="4"/>
      <c r="B272" s="4"/>
      <c r="C272" s="4"/>
      <c r="D272" s="4"/>
      <c r="E272" s="4"/>
      <c r="F272" s="4"/>
      <c r="G272" s="61"/>
    </row>
    <row r="273" spans="1:7" ht="15.75">
      <c r="A273" s="4"/>
      <c r="B273" s="4"/>
      <c r="C273" s="4"/>
      <c r="D273" s="4"/>
      <c r="E273" s="4"/>
      <c r="F273" s="4"/>
      <c r="G273" s="61"/>
    </row>
    <row r="274" spans="1:7" ht="15.75">
      <c r="A274" s="4"/>
      <c r="B274" s="4"/>
      <c r="C274" s="4"/>
      <c r="D274" s="4"/>
      <c r="E274" s="4"/>
      <c r="F274" s="4"/>
      <c r="G274" s="61"/>
    </row>
    <row r="275" spans="1:7" ht="15.75">
      <c r="A275" s="4"/>
      <c r="B275" s="4"/>
      <c r="C275" s="4"/>
      <c r="D275" s="4"/>
      <c r="E275" s="4"/>
      <c r="F275" s="4"/>
      <c r="G275" s="61"/>
    </row>
    <row r="276" spans="1:7" ht="15.75">
      <c r="A276" s="4"/>
      <c r="B276" s="4"/>
      <c r="C276" s="4"/>
      <c r="D276" s="4"/>
      <c r="E276" s="4"/>
      <c r="F276" s="4"/>
      <c r="G276" s="61"/>
    </row>
    <row r="277" spans="1:7" ht="15.75">
      <c r="A277" s="4"/>
      <c r="B277" s="4"/>
      <c r="C277" s="4"/>
      <c r="D277" s="4"/>
      <c r="E277" s="4"/>
      <c r="F277" s="4"/>
      <c r="G277" s="61"/>
    </row>
    <row r="278" ht="15.75">
      <c r="G278" s="6"/>
    </row>
    <row r="279" ht="15.75">
      <c r="G279" s="6"/>
    </row>
    <row r="280" ht="15.75">
      <c r="G280" s="6"/>
    </row>
    <row r="281" ht="15.75">
      <c r="G281" s="6"/>
    </row>
    <row r="282" ht="15.75">
      <c r="G282" s="6"/>
    </row>
    <row r="283" ht="15.75">
      <c r="G283" s="6"/>
    </row>
    <row r="284" ht="15.75">
      <c r="G284" s="6"/>
    </row>
    <row r="285" ht="15.75">
      <c r="G285" s="6"/>
    </row>
    <row r="286" ht="15.75">
      <c r="G286" s="6"/>
    </row>
    <row r="287" ht="15.75">
      <c r="G287" s="6"/>
    </row>
    <row r="288" ht="15.75">
      <c r="G288" s="6"/>
    </row>
    <row r="289" ht="15.75">
      <c r="G289" s="6"/>
    </row>
    <row r="290" ht="15.75">
      <c r="G290" s="6"/>
    </row>
    <row r="291" ht="15.75">
      <c r="G291" s="6"/>
    </row>
    <row r="292" ht="15.75">
      <c r="G292" s="6"/>
    </row>
    <row r="293" ht="15.75">
      <c r="G293" s="6"/>
    </row>
    <row r="294" ht="15.75">
      <c r="G294" s="6"/>
    </row>
    <row r="295" ht="15.75">
      <c r="G295" s="6"/>
    </row>
    <row r="296" ht="15.75">
      <c r="G296" s="6"/>
    </row>
    <row r="297" ht="15.75">
      <c r="G297" s="6"/>
    </row>
    <row r="298" ht="15.75">
      <c r="G298" s="6"/>
    </row>
    <row r="299" ht="15.75">
      <c r="G299" s="6"/>
    </row>
    <row r="300" ht="15.75">
      <c r="G300" s="6"/>
    </row>
    <row r="301" ht="15.75">
      <c r="G301" s="6"/>
    </row>
    <row r="302" ht="15.75">
      <c r="G302" s="6"/>
    </row>
    <row r="303" ht="15.75">
      <c r="G303" s="6"/>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7"/>
    </row>
  </sheetData>
  <sheetProtection/>
  <mergeCells count="3">
    <mergeCell ref="A4:G4"/>
    <mergeCell ref="D2:G2"/>
    <mergeCell ref="D3:G3"/>
  </mergeCells>
  <printOptions horizontalCentered="1"/>
  <pageMargins left="0.5905511811023623" right="0.3937007874015748"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Секретарь</cp:lastModifiedBy>
  <cp:lastPrinted>2013-10-16T04:15:19Z</cp:lastPrinted>
  <dcterms:created xsi:type="dcterms:W3CDTF">1996-10-08T23:32:33Z</dcterms:created>
  <dcterms:modified xsi:type="dcterms:W3CDTF">2013-10-16T04:16:00Z</dcterms:modified>
  <cp:category/>
  <cp:version/>
  <cp:contentType/>
  <cp:contentStatus/>
</cp:coreProperties>
</file>